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updateLinks="never" codeName="ThisWorkbook" defaultThemeVersion="124226"/>
  <mc:AlternateContent xmlns:mc="http://schemas.openxmlformats.org/markup-compatibility/2006">
    <mc:Choice Requires="x15">
      <x15ac:absPath xmlns:x15ac="http://schemas.microsoft.com/office/spreadsheetml/2010/11/ac" url="https://icontec-my.sharepoint.com/personal/jchitiva_icontec_org/Documents/Trabajo/2024/Consulta Pública/Revisión Sistemática/"/>
    </mc:Choice>
  </mc:AlternateContent>
  <xr:revisionPtr revIDLastSave="406" documentId="8_{4C905C24-F4AB-4FA2-A50B-21718C998F92}" xr6:coauthVersionLast="47" xr6:coauthVersionMax="47" xr10:uidLastSave="{1FD1362C-12F2-488F-9085-0ADCF3871B70}"/>
  <bookViews>
    <workbookView showSheetTabs="0" xWindow="-110" yWindow="-110" windowWidth="19420" windowHeight="10300" firstSheet="1" activeTab="1" xr2:uid="{00000000-000D-0000-FFFF-FFFF00000000}"/>
  </bookViews>
  <sheets>
    <sheet name="Hoja1 (4)" sheetId="6" state="veryHidden" r:id="rId1"/>
    <sheet name="Instrucciones" sheetId="7" r:id="rId2"/>
    <sheet name="Voto" sheetId="5" r:id="rId3"/>
    <sheet name="Listado" sheetId="8" r:id="rId4"/>
  </sheets>
  <externalReferences>
    <externalReference r:id="rId5"/>
  </externalReferences>
  <definedNames>
    <definedName name="_xlnm._FilterDatabase" localSheetId="0" hidden="1">'Hoja1 (4)'!$D$19:$H$335</definedName>
    <definedName name="_xlnm._FilterDatabase" localSheetId="3" hidden="1">Listado!$B$5:$G$281</definedName>
    <definedName name="_xlnm._FilterDatabase" localSheetId="2" hidden="1">Voto!$D$19:$J$299</definedName>
    <definedName name="AN_AGRICULTURA" localSheetId="0">'Hoja1 (4)'!$B$132:$C$133</definedName>
    <definedName name="AN_AGRICULTURA">Voto!$B$297:$C$297</definedName>
    <definedName name="AN_EMPAQUE_Y_DISTRIBUCIÓN_DE_BIENES" localSheetId="0">'Hoja1 (4)'!$B$128:$C$131</definedName>
    <definedName name="AN_EMPAQUE_Y_DISTRIBUCIÓN_DE_BIENES">Voto!$B$294:$C$296</definedName>
    <definedName name="AN_EQUIPO_DOMÉSTICO_Y_COMERCIAL._ENTRETENIMIENTO._DEPORTES" localSheetId="0">'Hoja1 (4)'!$B$190:$C$214</definedName>
    <definedName name="AN_EQUIPO_DOMÉSTICO_Y_COMERCIAL._ENTRETENIMIENTO._DEPORTES">Voto!#REF!</definedName>
    <definedName name="AN_EQUIPO_PARA_EL_MANEJO_DE_MATERIALES" localSheetId="0">'Hoja1 (4)'!$B$126:$C$127</definedName>
    <definedName name="AN_EQUIPO_PARA_EL_MANEJO_DE_MATERIALES">Voto!$B$292:$C$293</definedName>
    <definedName name="AN_FLUÍDOS" localSheetId="0">'Hoja1 (4)'!$B$71:$C$75</definedName>
    <definedName name="AN_FLUÍDOS">Voto!$B$56:$C$97</definedName>
    <definedName name="AN_GENERALIDADES." localSheetId="0">'Hoja1 (4)'!$B$47:$C$59</definedName>
    <definedName name="AN_GENERALIDADES.">Voto!#REF!</definedName>
    <definedName name="AN_INDUSTRIAS_DE_PINTURA_Y_COLOR" localSheetId="0">'Hoja1 (4)'!$B$179:$C$186</definedName>
    <definedName name="AN_INDUSTRIAS_DE_PINTURA_Y_COLOR">Voto!#REF!</definedName>
    <definedName name="AN_INDUSTRIAS_DEL_CAUCHO_Y_DEL_PLÁSTICO" localSheetId="0">'Hoja1 (4)'!$B$173:$C$178</definedName>
    <definedName name="AN_INDUSTRIAS_DEL_CAUCHO_Y_DEL_PLÁSTICO">Voto!#REF!</definedName>
    <definedName name="AN_INGENIERÍA" localSheetId="0">'Hoja1 (4)'!$B$78:$C$81</definedName>
    <definedName name="AN_INGENIERÍA">Voto!$B$202:$C$231</definedName>
    <definedName name="AN_INGENIERÍA_ELÉCTRICA" localSheetId="0">'Hoja1 (4)'!$B$82:$C$108</definedName>
    <definedName name="AN_INGENIERÍA_ELÉCTRICA">Voto!$B$241:$C$243</definedName>
    <definedName name="AN_INGENIERÍA_INDUSTRIAL" localSheetId="0">'Hoja1 (4)'!$B$76:$C$77</definedName>
    <definedName name="AN_INGENIERÍA_INDUSTRIAL">Voto!$B$164:$C$165</definedName>
    <definedName name="AN_MATERIALES_DE_LA_CONSTRUCCIÓN_Y_EDIFICACIONES" localSheetId="0">'Hoja1 (4)'!$B$187:$C$189</definedName>
    <definedName name="AN_MATERIALES_DE_LA_CONSTRUCCIÓN_Y_EDIFICACIONES">Voto!#REF!</definedName>
    <definedName name="AN_METALURGIA" localSheetId="0">'Hoja1 (4)'!$B$155:$C$169</definedName>
    <definedName name="AN_METALURGIA">Voto!#REF!</definedName>
    <definedName name="AN_METROLOGÍA" localSheetId="0">'Hoja1 (4)'!$B$61:$C$68</definedName>
    <definedName name="AN_METROLOGÍA">Voto!$B$24:$C$51</definedName>
    <definedName name="AN_MINERÍA_Y_MINERALES" localSheetId="0">'Hoja1 (4)'!$B$151:$C$152</definedName>
    <definedName name="AN_MINERÍA_Y_MINERALES">Voto!#REF!</definedName>
    <definedName name="AN_PETRÓLEO_Y_TECNOLOGÍAS_RELACIONADAS" localSheetId="0">'Hoja1 (4)'!$B$153:$C$154</definedName>
    <definedName name="AN_PETRÓLEO_Y_TECNOLOGÍAS_RELACIONADAS">Voto!#REF!</definedName>
    <definedName name="AN_SISTEMAS" localSheetId="0">'Hoja1 (4)'!$B$69:$C$70</definedName>
    <definedName name="AN_SISTEMAS">Voto!$B$53:$C$55</definedName>
    <definedName name="AN_TECNOLOGÍA_DE_ALIMENTOS" localSheetId="0">'Hoja1 (4)'!$B$134:$C$145</definedName>
    <definedName name="AN_TECNOLOGÍA_DE_ALIMENTOS">Voto!$B$298:$C$299</definedName>
    <definedName name="AN_TECNOLOGÍA_DE_LA_IMAGEN" localSheetId="0">'Hoja1 (4)'!$B$124:$C$125</definedName>
    <definedName name="AN_TECNOLOGÍA_DE_LA_IMAGEN">Voto!#REF!</definedName>
    <definedName name="AN_TECNOLOGÍA_DE_LA_INFORMACIÓN" localSheetId="0">'Hoja1 (4)'!$B$118:$C$123</definedName>
    <definedName name="AN_TECNOLOGÍA_DE_LA_INFORMACIÓN">Voto!$B$278:$C$291</definedName>
    <definedName name="AN_TECNOLOGÍA_DE_LA_MADERA" localSheetId="0">'Hoja1 (4)'!$B$170:$C$173</definedName>
    <definedName name="AN_TECNOLOGÍA_DE_LA_MADERA">Voto!#REF!</definedName>
    <definedName name="AN_TELECOMUNICACIONES" localSheetId="0">'Hoja1 (4)'!$B$109:$C$117</definedName>
    <definedName name="AN_TELECOMUNICACIONES">Voto!$B$254:$C$261</definedName>
    <definedName name="AN1_TECNOLOGÍA_QUÍMICA" localSheetId="0">'Hoja1 (4)'!$B$146:$C$150</definedName>
    <definedName name="AN1_TECNOLOGÍA_QUÍMICA">Voto!#REF!</definedName>
    <definedName name="ANULACIÓN" localSheetId="0">'Hoja1 (4)'!$B$20:$B$45</definedName>
    <definedName name="ANULACIÓN">Voto!$B$20:$B$23</definedName>
    <definedName name="RA_EMPAQUE_Y_DISTRIBUCIÓN_DE_BIENES" localSheetId="0">'Hoja1 (4)'!$B$311:$C$312</definedName>
    <definedName name="RA_EQUIPO_DOMÉSTICO_Y_COMERCIAL._ENTRETENIMIENTO._DEPORTES" localSheetId="0">'Hoja1 (4)'!$B$333:$C$335</definedName>
    <definedName name="RA_FLUÍDOS_Y_COMPONENTES_PARA_USO_GENERAL" localSheetId="0">'Hoja1 (4)'!$B$244:$C$247</definedName>
    <definedName name="RA_INDUSTRIAS_DE_PINTURA_Y_COLOR" localSheetId="0">'Hoja1 (4)'!$B$326:$C$327</definedName>
    <definedName name="RA_INGENIERÍA_CIVIL" localSheetId="0">'Hoja1 (4)'!$B$331:$C$332</definedName>
    <definedName name="RA_INGENIERÍA_DE_LA_ENERGÍA_Y_TRANSFERENCIA_DE_CALOR" localSheetId="0">'Hoja1 (4)'!$B$251:$C$252</definedName>
    <definedName name="RA_INGENIERÍA_ELÉCTRICA" localSheetId="0">'Hoja1 (4)'!$B$253:$C$303</definedName>
    <definedName name="RA_INGENIERÍA_INDUSTRIAL" localSheetId="0">'Hoja1 (4)'!$B$248:$C$250</definedName>
    <definedName name="RA_MATERIALES_DE_LA_CONSTRUCCIÓN_Y_EDIFICACIONES" localSheetId="0">'Hoja1 (4)'!$B$328:$C$330</definedName>
    <definedName name="RA_METALURGIA" localSheetId="0">'Hoja1 (4)'!$B$317:$C$322</definedName>
    <definedName name="RA_METROLOGÍA_Y_MEDICIONES" localSheetId="0">'Hoja1 (4)'!$B$238:$C$243</definedName>
    <definedName name="RA_MINERÍA_Y_MINERALES" localSheetId="0">'Hoja1 (4)'!$B$315:$C$316</definedName>
    <definedName name="RA_TECNOLOGÍA_DE_ALIMENTOS" localSheetId="0">'Hoja1 (4)'!$B$313:$C$314</definedName>
    <definedName name="RA_TECNOLOGÍA_DEL_CUIDADO_DE_LA_SALUD" localSheetId="0">'Hoja1 (4)'!$B$236:$C$237</definedName>
    <definedName name="RA_TECNOLOGÍA_DEL_PAPEL" localSheetId="0">'Hoja1 (4)'!$B$323:$C$325</definedName>
    <definedName name="RA_TELECOMUNICACIONES" localSheetId="0">'Hoja1 (4)'!$B$303:$C$310</definedName>
    <definedName name="REAPROBACIÓN" localSheetId="0">'Hoja1 (4)'!$B$217:$B$233</definedName>
    <definedName name="SEC_01">Listado!#REF!</definedName>
    <definedName name="SEC_17">Listado!$B$7:$B$33</definedName>
    <definedName name="SEC_21">Listado!$B$35:$B$37</definedName>
    <definedName name="SEC_23">Listado!#REF!</definedName>
    <definedName name="SEC_25">Listado!#REF!</definedName>
    <definedName name="SEC_27">Listado!#REF!</definedName>
    <definedName name="SEC_29">Listado!#REF!</definedName>
    <definedName name="SEC_33">Listado!$B$38:$B$46</definedName>
    <definedName name="SEC_35">Listado!$B$47:$B$51</definedName>
    <definedName name="SEC_37">Listado!$B$52:$B$52</definedName>
    <definedName name="SEC_53">Listado!$B$53:$B$53</definedName>
    <definedName name="SEC_55">Listado!$B$54:$B$56</definedName>
    <definedName name="SEC_65">Listado!$B$57:$B$57</definedName>
    <definedName name="SEC_67">Listado!$B$58:$B$64</definedName>
    <definedName name="SEC_71">Listado!$B$65:$B$68</definedName>
    <definedName name="SEC_73">Listado!$B$69:$B$70</definedName>
    <definedName name="SEC_75">Listado!$B$71:$B$72</definedName>
    <definedName name="SEC_77">Listado!$B$73:$B$145</definedName>
    <definedName name="SEC_79">Listado!#REF!</definedName>
    <definedName name="SEC_83">Listado!$B$146:$B$151</definedName>
    <definedName name="SEC_87">Listado!$B$152:$B$159</definedName>
    <definedName name="SEC_91">Listado!$B$160:$B$162</definedName>
    <definedName name="SEC_97">Listado!$B$163:$B$235</definedName>
    <definedName name="_xlnm.Print_Titles" localSheetId="3">Listado!$5:$5</definedName>
    <definedName name="Valida">Voto!$M$4:$N$4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7" i="5" l="1"/>
  <c r="N277" i="5"/>
  <c r="K277" i="5" s="1"/>
  <c r="M273" i="5" l="1"/>
  <c r="N273" i="5"/>
  <c r="K273" i="5" s="1"/>
  <c r="M274" i="5"/>
  <c r="N274" i="5"/>
  <c r="K274" i="5" s="1"/>
  <c r="M275" i="5"/>
  <c r="N275" i="5"/>
  <c r="K275" i="5" s="1"/>
  <c r="M276" i="5"/>
  <c r="N276" i="5"/>
  <c r="K276" i="5" s="1"/>
  <c r="M272" i="5"/>
  <c r="N272" i="5"/>
  <c r="K272" i="5" s="1"/>
  <c r="M267" i="5"/>
  <c r="N267" i="5"/>
  <c r="K267" i="5" s="1"/>
  <c r="M263" i="5"/>
  <c r="N263" i="5"/>
  <c r="K263" i="5" s="1"/>
  <c r="M264" i="5"/>
  <c r="N264" i="5"/>
  <c r="K264" i="5" s="1"/>
  <c r="M265" i="5"/>
  <c r="N265" i="5"/>
  <c r="K265" i="5" s="1"/>
  <c r="M266" i="5"/>
  <c r="N266" i="5"/>
  <c r="K266" i="5" s="1"/>
  <c r="M268" i="5"/>
  <c r="N268" i="5"/>
  <c r="K268" i="5" s="1"/>
  <c r="M269" i="5"/>
  <c r="N269" i="5"/>
  <c r="K269" i="5" s="1"/>
  <c r="M270" i="5"/>
  <c r="N270" i="5"/>
  <c r="K270" i="5" s="1"/>
  <c r="M271" i="5"/>
  <c r="N271" i="5"/>
  <c r="K271" i="5" s="1"/>
  <c r="M262" i="5"/>
  <c r="N262" i="5"/>
  <c r="K262" i="5" s="1"/>
  <c r="N285" i="5"/>
  <c r="K285" i="5" s="1"/>
  <c r="M285" i="5"/>
  <c r="N284" i="5"/>
  <c r="K284" i="5" s="1"/>
  <c r="M284" i="5"/>
  <c r="N283" i="5"/>
  <c r="K283" i="5" s="1"/>
  <c r="M283" i="5"/>
  <c r="M261" i="5"/>
  <c r="N261" i="5"/>
  <c r="K261" i="5" s="1"/>
  <c r="M260" i="5"/>
  <c r="N260" i="5"/>
  <c r="K260" i="5" s="1"/>
  <c r="M259" i="5"/>
  <c r="N259" i="5"/>
  <c r="K259" i="5" s="1"/>
  <c r="M258" i="5"/>
  <c r="N258" i="5"/>
  <c r="K258" i="5" s="1"/>
  <c r="M257" i="5"/>
  <c r="N257" i="5"/>
  <c r="K257" i="5" s="1"/>
  <c r="N201" i="5"/>
  <c r="K201" i="5" s="1"/>
  <c r="M201" i="5"/>
  <c r="M199" i="5"/>
  <c r="N199" i="5"/>
  <c r="K199" i="5" s="1"/>
  <c r="M198" i="5"/>
  <c r="N198" i="5"/>
  <c r="K198" i="5" s="1"/>
  <c r="M197" i="5"/>
  <c r="N197" i="5"/>
  <c r="K197" i="5" s="1"/>
  <c r="M196" i="5"/>
  <c r="N196" i="5"/>
  <c r="K196" i="5" s="1"/>
  <c r="M195" i="5"/>
  <c r="N195" i="5"/>
  <c r="K195" i="5" s="1"/>
  <c r="M194" i="5"/>
  <c r="N194" i="5"/>
  <c r="K194" i="5" s="1"/>
  <c r="M193" i="5"/>
  <c r="N193" i="5"/>
  <c r="K193" i="5" s="1"/>
  <c r="M192" i="5"/>
  <c r="N192" i="5"/>
  <c r="K192" i="5" s="1"/>
  <c r="M191" i="5"/>
  <c r="N191" i="5"/>
  <c r="K191" i="5" s="1"/>
  <c r="M190" i="5"/>
  <c r="N190" i="5"/>
  <c r="K190" i="5" s="1"/>
  <c r="M189" i="5"/>
  <c r="N189" i="5"/>
  <c r="K189" i="5" s="1"/>
  <c r="M188" i="5"/>
  <c r="N188" i="5"/>
  <c r="K188" i="5" s="1"/>
  <c r="M187" i="5"/>
  <c r="N187" i="5"/>
  <c r="K187" i="5" s="1"/>
  <c r="M186" i="5"/>
  <c r="N186" i="5"/>
  <c r="K186" i="5" s="1"/>
  <c r="M185" i="5"/>
  <c r="N185" i="5"/>
  <c r="K185" i="5" s="1"/>
  <c r="M52" i="5"/>
  <c r="N52" i="5"/>
  <c r="K52" i="5" s="1"/>
  <c r="M51" i="5"/>
  <c r="N51" i="5"/>
  <c r="K51" i="5" s="1"/>
  <c r="M50" i="5"/>
  <c r="N50" i="5"/>
  <c r="K50" i="5" s="1"/>
  <c r="M49" i="5"/>
  <c r="N49" i="5"/>
  <c r="K49" i="5" s="1"/>
  <c r="M48" i="5"/>
  <c r="N48" i="5"/>
  <c r="K48" i="5" s="1"/>
  <c r="M47" i="5"/>
  <c r="N47" i="5"/>
  <c r="K47" i="5" s="1"/>
  <c r="M46" i="5"/>
  <c r="N46" i="5"/>
  <c r="K46" i="5" s="1"/>
  <c r="M45" i="5"/>
  <c r="N45" i="5"/>
  <c r="K45" i="5" s="1"/>
  <c r="M44" i="5"/>
  <c r="N44" i="5"/>
  <c r="K44" i="5" s="1"/>
  <c r="M43" i="5"/>
  <c r="N43" i="5"/>
  <c r="K43" i="5" s="1"/>
  <c r="M42" i="5"/>
  <c r="N42" i="5"/>
  <c r="K42" i="5" s="1"/>
  <c r="M41" i="5"/>
  <c r="N41" i="5"/>
  <c r="K41" i="5" s="1"/>
  <c r="M40" i="5"/>
  <c r="N40" i="5"/>
  <c r="K40" i="5" s="1"/>
  <c r="M39" i="5"/>
  <c r="N39" i="5"/>
  <c r="K39" i="5" s="1"/>
  <c r="M38" i="5"/>
  <c r="N38" i="5"/>
  <c r="K38" i="5" s="1"/>
  <c r="M37" i="5"/>
  <c r="N37" i="5"/>
  <c r="K37" i="5" s="1"/>
  <c r="M36" i="5"/>
  <c r="N36" i="5"/>
  <c r="K36" i="5" s="1"/>
  <c r="M35" i="5"/>
  <c r="N35" i="5"/>
  <c r="K35" i="5" s="1"/>
  <c r="M34" i="5"/>
  <c r="N34" i="5"/>
  <c r="K34" i="5" s="1"/>
  <c r="M33" i="5"/>
  <c r="N33" i="5"/>
  <c r="K33" i="5" s="1"/>
  <c r="M32" i="5"/>
  <c r="N32" i="5"/>
  <c r="K32" i="5" s="1"/>
  <c r="M31" i="5"/>
  <c r="N31" i="5"/>
  <c r="K31" i="5" s="1"/>
  <c r="M30" i="5"/>
  <c r="N30" i="5"/>
  <c r="K30" i="5" s="1"/>
  <c r="M29" i="5"/>
  <c r="N29" i="5"/>
  <c r="K29" i="5" s="1"/>
  <c r="M28" i="5"/>
  <c r="N28" i="5"/>
  <c r="K28" i="5" s="1"/>
  <c r="M27" i="5"/>
  <c r="N27" i="5"/>
  <c r="K27" i="5" s="1"/>
  <c r="M26" i="5"/>
  <c r="N26" i="5"/>
  <c r="K26" i="5" s="1"/>
  <c r="M245" i="5" l="1"/>
  <c r="N245" i="5"/>
  <c r="K245" i="5" s="1"/>
  <c r="M246" i="5"/>
  <c r="N246" i="5"/>
  <c r="K246" i="5" s="1"/>
  <c r="M247" i="5"/>
  <c r="N247" i="5"/>
  <c r="K247" i="5" s="1"/>
  <c r="M248" i="5"/>
  <c r="N248" i="5"/>
  <c r="K248" i="5" s="1"/>
  <c r="M249" i="5"/>
  <c r="N249" i="5"/>
  <c r="K249" i="5" s="1"/>
  <c r="M250" i="5"/>
  <c r="N250" i="5"/>
  <c r="K250" i="5" s="1"/>
  <c r="M251" i="5"/>
  <c r="N251" i="5"/>
  <c r="K251" i="5" s="1"/>
  <c r="M252" i="5"/>
  <c r="N252" i="5"/>
  <c r="K252" i="5" s="1"/>
  <c r="M253" i="5"/>
  <c r="N253" i="5"/>
  <c r="K253" i="5" s="1"/>
  <c r="M244" i="5"/>
  <c r="N244" i="5"/>
  <c r="K244" i="5" s="1"/>
  <c r="M287" i="5"/>
  <c r="N287" i="5"/>
  <c r="K287" i="5" s="1"/>
  <c r="M288" i="5"/>
  <c r="N288" i="5"/>
  <c r="K288" i="5" s="1"/>
  <c r="M289" i="5"/>
  <c r="N289" i="5"/>
  <c r="K289" i="5" s="1"/>
  <c r="M290" i="5"/>
  <c r="N290" i="5"/>
  <c r="K290" i="5" s="1"/>
  <c r="M230" i="5"/>
  <c r="N230" i="5"/>
  <c r="K230" i="5" s="1"/>
  <c r="M229" i="5"/>
  <c r="N229" i="5"/>
  <c r="K229" i="5" s="1"/>
  <c r="M228" i="5"/>
  <c r="N228" i="5"/>
  <c r="K228" i="5" s="1"/>
  <c r="M227" i="5"/>
  <c r="N227" i="5"/>
  <c r="K227" i="5" s="1"/>
  <c r="M226" i="5"/>
  <c r="N226" i="5"/>
  <c r="K226" i="5" s="1"/>
  <c r="M225" i="5"/>
  <c r="N225" i="5"/>
  <c r="K225" i="5" s="1"/>
  <c r="M224" i="5"/>
  <c r="N224" i="5"/>
  <c r="K224" i="5" s="1"/>
  <c r="M223" i="5"/>
  <c r="N223" i="5"/>
  <c r="K223" i="5" s="1"/>
  <c r="M222" i="5"/>
  <c r="N222" i="5"/>
  <c r="K222" i="5" s="1"/>
  <c r="M221" i="5"/>
  <c r="N221" i="5"/>
  <c r="K221" i="5" s="1"/>
  <c r="M220" i="5"/>
  <c r="N220" i="5"/>
  <c r="K220" i="5" s="1"/>
  <c r="M219" i="5"/>
  <c r="N219" i="5"/>
  <c r="K219" i="5" s="1"/>
  <c r="M218" i="5"/>
  <c r="N218" i="5"/>
  <c r="K218" i="5" s="1"/>
  <c r="M217" i="5"/>
  <c r="N217" i="5"/>
  <c r="K217" i="5" s="1"/>
  <c r="M216" i="5"/>
  <c r="N216" i="5"/>
  <c r="K216" i="5" s="1"/>
  <c r="M215" i="5"/>
  <c r="N215" i="5"/>
  <c r="K215" i="5" s="1"/>
  <c r="M214" i="5"/>
  <c r="N214" i="5"/>
  <c r="K214" i="5" s="1"/>
  <c r="M213" i="5"/>
  <c r="N213" i="5"/>
  <c r="K213" i="5" s="1"/>
  <c r="M212" i="5"/>
  <c r="N212" i="5"/>
  <c r="K212" i="5" s="1"/>
  <c r="M211" i="5"/>
  <c r="N211" i="5"/>
  <c r="K211" i="5" s="1"/>
  <c r="M210" i="5"/>
  <c r="N210" i="5"/>
  <c r="K210" i="5" s="1"/>
  <c r="M209" i="5"/>
  <c r="N209" i="5"/>
  <c r="K209" i="5" s="1"/>
  <c r="M208" i="5"/>
  <c r="N208" i="5"/>
  <c r="K208" i="5" s="1"/>
  <c r="M207" i="5"/>
  <c r="N207" i="5"/>
  <c r="K207" i="5" s="1"/>
  <c r="M206" i="5"/>
  <c r="N206" i="5"/>
  <c r="K206" i="5" s="1"/>
  <c r="M231" i="5"/>
  <c r="N231" i="5"/>
  <c r="K231" i="5" s="1"/>
  <c r="M162" i="5"/>
  <c r="N162" i="5"/>
  <c r="K162" i="5" s="1"/>
  <c r="M161" i="5"/>
  <c r="N161" i="5"/>
  <c r="K161" i="5" s="1"/>
  <c r="M160" i="5"/>
  <c r="N160" i="5"/>
  <c r="K160" i="5" s="1"/>
  <c r="M159" i="5"/>
  <c r="N159" i="5"/>
  <c r="K159" i="5" s="1"/>
  <c r="M158" i="5"/>
  <c r="N158" i="5"/>
  <c r="K158" i="5" s="1"/>
  <c r="M157" i="5"/>
  <c r="N157" i="5"/>
  <c r="K157" i="5" s="1"/>
  <c r="M156" i="5"/>
  <c r="N156" i="5"/>
  <c r="K156" i="5" s="1"/>
  <c r="M155" i="5"/>
  <c r="N155" i="5"/>
  <c r="K155" i="5" s="1"/>
  <c r="M154" i="5"/>
  <c r="N154" i="5"/>
  <c r="K154" i="5" s="1"/>
  <c r="M153" i="5"/>
  <c r="N153" i="5"/>
  <c r="K153" i="5" s="1"/>
  <c r="M152" i="5"/>
  <c r="N152" i="5"/>
  <c r="K152" i="5" s="1"/>
  <c r="M151" i="5"/>
  <c r="N151" i="5"/>
  <c r="K151" i="5" s="1"/>
  <c r="M150" i="5"/>
  <c r="N150" i="5"/>
  <c r="K150" i="5" s="1"/>
  <c r="M149" i="5"/>
  <c r="N149" i="5"/>
  <c r="K149" i="5" s="1"/>
  <c r="M148" i="5"/>
  <c r="N148" i="5"/>
  <c r="K148" i="5" s="1"/>
  <c r="M147" i="5"/>
  <c r="N147" i="5"/>
  <c r="K147" i="5" s="1"/>
  <c r="M146" i="5"/>
  <c r="N146" i="5"/>
  <c r="K146" i="5" s="1"/>
  <c r="M145" i="5"/>
  <c r="N145" i="5"/>
  <c r="K145" i="5" s="1"/>
  <c r="M144" i="5"/>
  <c r="N144" i="5"/>
  <c r="K144" i="5" s="1"/>
  <c r="M143" i="5"/>
  <c r="N143" i="5"/>
  <c r="K143" i="5" s="1"/>
  <c r="M142" i="5"/>
  <c r="N142" i="5"/>
  <c r="K142" i="5" s="1"/>
  <c r="M141" i="5"/>
  <c r="N141" i="5"/>
  <c r="K141" i="5" s="1"/>
  <c r="M140" i="5"/>
  <c r="N140" i="5"/>
  <c r="K140" i="5" s="1"/>
  <c r="M139" i="5"/>
  <c r="N139" i="5"/>
  <c r="K139" i="5" s="1"/>
  <c r="M138" i="5"/>
  <c r="N138" i="5"/>
  <c r="K138" i="5" s="1"/>
  <c r="M137" i="5"/>
  <c r="N137" i="5"/>
  <c r="K137" i="5" s="1"/>
  <c r="M136" i="5"/>
  <c r="N136" i="5"/>
  <c r="K136" i="5" s="1"/>
  <c r="M135" i="5"/>
  <c r="N135" i="5"/>
  <c r="K135" i="5" s="1"/>
  <c r="M134" i="5"/>
  <c r="N134" i="5"/>
  <c r="K134" i="5" s="1"/>
  <c r="M133" i="5"/>
  <c r="N133" i="5"/>
  <c r="K133" i="5" s="1"/>
  <c r="M132" i="5"/>
  <c r="N132" i="5"/>
  <c r="K132" i="5" s="1"/>
  <c r="M131" i="5"/>
  <c r="N131" i="5"/>
  <c r="K131" i="5" s="1"/>
  <c r="M130" i="5"/>
  <c r="N130" i="5"/>
  <c r="K130" i="5" s="1"/>
  <c r="M129" i="5"/>
  <c r="N129" i="5"/>
  <c r="K129" i="5" s="1"/>
  <c r="M128" i="5"/>
  <c r="N128" i="5"/>
  <c r="K128" i="5" s="1"/>
  <c r="M127" i="5"/>
  <c r="N127" i="5"/>
  <c r="K127" i="5" s="1"/>
  <c r="M126" i="5"/>
  <c r="N126" i="5"/>
  <c r="K126" i="5" s="1"/>
  <c r="M125" i="5"/>
  <c r="N125" i="5"/>
  <c r="K125" i="5" s="1"/>
  <c r="M124" i="5"/>
  <c r="N124" i="5"/>
  <c r="K124" i="5" s="1"/>
  <c r="M123" i="5"/>
  <c r="N123" i="5"/>
  <c r="K123" i="5" s="1"/>
  <c r="M122" i="5"/>
  <c r="N122" i="5"/>
  <c r="K122" i="5" s="1"/>
  <c r="M121" i="5"/>
  <c r="N121" i="5"/>
  <c r="K121" i="5" s="1"/>
  <c r="M120" i="5"/>
  <c r="N120" i="5"/>
  <c r="K120" i="5" s="1"/>
  <c r="M119" i="5"/>
  <c r="N119" i="5"/>
  <c r="K119" i="5" s="1"/>
  <c r="M118" i="5"/>
  <c r="N118" i="5"/>
  <c r="K118" i="5" s="1"/>
  <c r="M117" i="5"/>
  <c r="N117" i="5"/>
  <c r="K117" i="5" s="1"/>
  <c r="M116" i="5"/>
  <c r="N116" i="5"/>
  <c r="K116" i="5" s="1"/>
  <c r="M115" i="5"/>
  <c r="N115" i="5"/>
  <c r="K115" i="5" s="1"/>
  <c r="M114" i="5"/>
  <c r="N114" i="5"/>
  <c r="K114" i="5" s="1"/>
  <c r="M113" i="5"/>
  <c r="N113" i="5"/>
  <c r="K113" i="5" s="1"/>
  <c r="M112" i="5"/>
  <c r="N112" i="5"/>
  <c r="K112" i="5" s="1"/>
  <c r="M111" i="5"/>
  <c r="N111" i="5"/>
  <c r="K111" i="5" s="1"/>
  <c r="M110" i="5"/>
  <c r="N110" i="5"/>
  <c r="K110" i="5" s="1"/>
  <c r="M109" i="5"/>
  <c r="N109" i="5"/>
  <c r="K109" i="5" s="1"/>
  <c r="M108" i="5"/>
  <c r="N108" i="5"/>
  <c r="K108" i="5" s="1"/>
  <c r="M107" i="5"/>
  <c r="N107" i="5"/>
  <c r="K107" i="5" s="1"/>
  <c r="M106" i="5"/>
  <c r="N106" i="5"/>
  <c r="K106" i="5" s="1"/>
  <c r="M105" i="5"/>
  <c r="N105" i="5"/>
  <c r="K105" i="5" s="1"/>
  <c r="M104" i="5"/>
  <c r="N104" i="5"/>
  <c r="K104" i="5" s="1"/>
  <c r="M103" i="5"/>
  <c r="N103" i="5"/>
  <c r="K103" i="5" s="1"/>
  <c r="M98" i="5"/>
  <c r="N98" i="5"/>
  <c r="K98" i="5" s="1"/>
  <c r="M99" i="5"/>
  <c r="N99" i="5"/>
  <c r="K99" i="5" s="1"/>
  <c r="M100" i="5"/>
  <c r="N100" i="5"/>
  <c r="K100" i="5" s="1"/>
  <c r="M101" i="5"/>
  <c r="N101" i="5"/>
  <c r="K101" i="5" s="1"/>
  <c r="M102" i="5"/>
  <c r="N102" i="5"/>
  <c r="K102" i="5" s="1"/>
  <c r="M163" i="5"/>
  <c r="N163" i="5"/>
  <c r="K163" i="5" s="1"/>
  <c r="N55" i="5"/>
  <c r="K55" i="5" s="1"/>
  <c r="M55" i="5"/>
  <c r="N54" i="5"/>
  <c r="K54" i="5" s="1"/>
  <c r="M54" i="5"/>
  <c r="N299" i="5"/>
  <c r="M299" i="5"/>
  <c r="N298" i="5"/>
  <c r="M298" i="5"/>
  <c r="N297" i="5"/>
  <c r="M297" i="5"/>
  <c r="N296" i="5"/>
  <c r="M296" i="5"/>
  <c r="N295" i="5"/>
  <c r="M295" i="5"/>
  <c r="N294" i="5"/>
  <c r="M294" i="5"/>
  <c r="N293" i="5"/>
  <c r="M293" i="5"/>
  <c r="N292" i="5"/>
  <c r="M292" i="5"/>
  <c r="N291" i="5"/>
  <c r="M291" i="5"/>
  <c r="N286" i="5"/>
  <c r="M286" i="5"/>
  <c r="N282" i="5"/>
  <c r="M282" i="5"/>
  <c r="N281" i="5"/>
  <c r="M281" i="5"/>
  <c r="N280" i="5"/>
  <c r="M280" i="5"/>
  <c r="N279" i="5"/>
  <c r="M279" i="5"/>
  <c r="N278" i="5"/>
  <c r="M278" i="5"/>
  <c r="N256" i="5"/>
  <c r="M256" i="5"/>
  <c r="N255" i="5"/>
  <c r="M255" i="5"/>
  <c r="N254" i="5"/>
  <c r="M254" i="5"/>
  <c r="N243" i="5"/>
  <c r="M243" i="5"/>
  <c r="N242" i="5"/>
  <c r="M242" i="5"/>
  <c r="N241" i="5"/>
  <c r="M241" i="5"/>
  <c r="N240" i="5"/>
  <c r="K240" i="5" s="1"/>
  <c r="M240" i="5"/>
  <c r="N239" i="5"/>
  <c r="K239" i="5" s="1"/>
  <c r="M239" i="5"/>
  <c r="N238" i="5"/>
  <c r="K238" i="5" s="1"/>
  <c r="M238" i="5"/>
  <c r="N237" i="5"/>
  <c r="K237" i="5" s="1"/>
  <c r="M237" i="5"/>
  <c r="N236" i="5"/>
  <c r="K236" i="5" s="1"/>
  <c r="M236" i="5"/>
  <c r="N235" i="5"/>
  <c r="K235" i="5" s="1"/>
  <c r="M235" i="5"/>
  <c r="N234" i="5"/>
  <c r="K234" i="5" s="1"/>
  <c r="M234" i="5"/>
  <c r="N233" i="5"/>
  <c r="K233" i="5" s="1"/>
  <c r="M233" i="5"/>
  <c r="N232" i="5"/>
  <c r="M232" i="5"/>
  <c r="N205" i="5"/>
  <c r="M205" i="5"/>
  <c r="N204" i="5"/>
  <c r="M204" i="5"/>
  <c r="N203" i="5"/>
  <c r="M203" i="5"/>
  <c r="N202" i="5"/>
  <c r="M202" i="5"/>
  <c r="N200" i="5"/>
  <c r="M200" i="5"/>
  <c r="N184" i="5"/>
  <c r="M184" i="5"/>
  <c r="N183" i="5"/>
  <c r="M183" i="5"/>
  <c r="N182" i="5"/>
  <c r="M182" i="5"/>
  <c r="N181" i="5"/>
  <c r="M181" i="5"/>
  <c r="N180" i="5"/>
  <c r="M180" i="5"/>
  <c r="N179" i="5"/>
  <c r="M179" i="5"/>
  <c r="N178" i="5"/>
  <c r="M178" i="5"/>
  <c r="N177" i="5"/>
  <c r="M177" i="5"/>
  <c r="N176" i="5"/>
  <c r="M176" i="5"/>
  <c r="N175" i="5"/>
  <c r="M175" i="5"/>
  <c r="N174" i="5"/>
  <c r="M174" i="5"/>
  <c r="N173" i="5"/>
  <c r="M173" i="5"/>
  <c r="N172" i="5"/>
  <c r="M172" i="5"/>
  <c r="N171" i="5"/>
  <c r="M171" i="5"/>
  <c r="N170" i="5"/>
  <c r="M170" i="5"/>
  <c r="N169" i="5"/>
  <c r="M169" i="5"/>
  <c r="N168" i="5"/>
  <c r="M168" i="5"/>
  <c r="N167" i="5"/>
  <c r="M167" i="5"/>
  <c r="N166" i="5"/>
  <c r="M166" i="5"/>
  <c r="N165" i="5"/>
  <c r="M165" i="5"/>
  <c r="N164" i="5"/>
  <c r="M164" i="5"/>
  <c r="N97" i="5"/>
  <c r="M97" i="5"/>
  <c r="N96" i="5"/>
  <c r="M96" i="5"/>
  <c r="N95" i="5"/>
  <c r="M95" i="5"/>
  <c r="N94" i="5"/>
  <c r="M94" i="5"/>
  <c r="N93" i="5"/>
  <c r="M93" i="5"/>
  <c r="N92" i="5"/>
  <c r="M92" i="5"/>
  <c r="N91" i="5"/>
  <c r="M91" i="5"/>
  <c r="N90" i="5"/>
  <c r="M90" i="5"/>
  <c r="N89" i="5"/>
  <c r="M89" i="5"/>
  <c r="N88" i="5"/>
  <c r="M88" i="5"/>
  <c r="N87" i="5"/>
  <c r="M87" i="5"/>
  <c r="N86" i="5"/>
  <c r="M86" i="5"/>
  <c r="N85" i="5"/>
  <c r="M85" i="5"/>
  <c r="N84" i="5"/>
  <c r="M84" i="5"/>
  <c r="N83" i="5"/>
  <c r="M83" i="5"/>
  <c r="N82" i="5"/>
  <c r="M82" i="5"/>
  <c r="N81" i="5"/>
  <c r="M81" i="5"/>
  <c r="N80" i="5"/>
  <c r="M80" i="5"/>
  <c r="N79" i="5"/>
  <c r="M79" i="5"/>
  <c r="N78" i="5"/>
  <c r="M78" i="5"/>
  <c r="N77" i="5"/>
  <c r="M77" i="5"/>
  <c r="N76" i="5"/>
  <c r="M76" i="5"/>
  <c r="N75" i="5"/>
  <c r="M75" i="5"/>
  <c r="N74" i="5"/>
  <c r="M74" i="5"/>
  <c r="N73" i="5"/>
  <c r="M73" i="5"/>
  <c r="N72" i="5"/>
  <c r="M72" i="5"/>
  <c r="N71" i="5"/>
  <c r="M71" i="5"/>
  <c r="N70" i="5"/>
  <c r="M70" i="5"/>
  <c r="N69" i="5"/>
  <c r="M69" i="5"/>
  <c r="N68" i="5"/>
  <c r="M68" i="5"/>
  <c r="N67" i="5"/>
  <c r="M67" i="5"/>
  <c r="N66" i="5"/>
  <c r="M66" i="5"/>
  <c r="N65" i="5"/>
  <c r="M65" i="5"/>
  <c r="N64" i="5"/>
  <c r="M64" i="5"/>
  <c r="N63" i="5"/>
  <c r="M63" i="5"/>
  <c r="N62" i="5"/>
  <c r="M62" i="5"/>
  <c r="N61" i="5"/>
  <c r="M61" i="5"/>
  <c r="N60" i="5"/>
  <c r="M60" i="5"/>
  <c r="N59" i="5"/>
  <c r="M59" i="5"/>
  <c r="N58" i="5"/>
  <c r="M58" i="5"/>
  <c r="N57" i="5"/>
  <c r="M57" i="5"/>
  <c r="N56" i="5"/>
  <c r="M56" i="5"/>
  <c r="N53" i="5"/>
  <c r="M53" i="5"/>
  <c r="N25" i="5"/>
  <c r="M25" i="5"/>
  <c r="N24" i="5"/>
  <c r="M24" i="5"/>
  <c r="K203" i="5" l="1"/>
  <c r="K204" i="5"/>
  <c r="K205" i="5"/>
  <c r="K166" i="5"/>
  <c r="K167" i="5"/>
  <c r="K168" i="5"/>
  <c r="K169" i="5"/>
  <c r="K170" i="5"/>
  <c r="K171" i="5"/>
  <c r="K173" i="5"/>
  <c r="K174" i="5"/>
  <c r="K175" i="5"/>
  <c r="K176" i="5"/>
  <c r="K177" i="5"/>
  <c r="K178" i="5"/>
  <c r="K179" i="5"/>
  <c r="K180" i="5"/>
  <c r="K181" i="5"/>
  <c r="K182" i="5"/>
  <c r="K183" i="5"/>
  <c r="K184" i="5"/>
  <c r="K172" i="5"/>
  <c r="K59"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M13" i="5"/>
  <c r="M11" i="5"/>
  <c r="M9" i="5"/>
  <c r="M15" i="5" l="1"/>
  <c r="N15" i="5" s="1"/>
  <c r="I54" i="6" l="1"/>
  <c r="I61" i="6"/>
  <c r="I69" i="6"/>
  <c r="I71" i="6"/>
  <c r="I76" i="6"/>
  <c r="I78" i="6"/>
  <c r="I82" i="6"/>
  <c r="I109" i="6"/>
  <c r="I118" i="6"/>
  <c r="I124" i="6"/>
  <c r="I126" i="6"/>
  <c r="I128" i="6"/>
  <c r="I132" i="6"/>
  <c r="I134" i="6"/>
  <c r="I146" i="6"/>
  <c r="I151" i="6"/>
  <c r="I153" i="6"/>
  <c r="I155" i="6"/>
  <c r="I170" i="6"/>
  <c r="I173" i="6"/>
  <c r="I179" i="6"/>
  <c r="I187" i="6"/>
  <c r="I190" i="6"/>
  <c r="I215" i="6"/>
  <c r="I216" i="6"/>
  <c r="I217" i="6"/>
  <c r="I218" i="6"/>
  <c r="I219" i="6"/>
  <c r="I220" i="6"/>
  <c r="I221" i="6"/>
  <c r="I222" i="6"/>
  <c r="I223" i="6"/>
  <c r="I224" i="6"/>
  <c r="I225" i="6"/>
  <c r="I226" i="6"/>
  <c r="I227" i="6"/>
  <c r="I228" i="6"/>
  <c r="I229" i="6"/>
  <c r="I230" i="6"/>
  <c r="I231" i="6"/>
  <c r="I232" i="6"/>
  <c r="I233" i="6"/>
  <c r="I234" i="6"/>
  <c r="I235" i="6"/>
  <c r="I236" i="6"/>
  <c r="I238" i="6"/>
  <c r="I244" i="6"/>
  <c r="I248" i="6"/>
  <c r="I251" i="6"/>
  <c r="I253" i="6"/>
  <c r="I303" i="6"/>
  <c r="I311" i="6"/>
  <c r="I313" i="6"/>
  <c r="I315" i="6"/>
  <c r="I317" i="6"/>
  <c r="I323" i="6"/>
  <c r="I326" i="6"/>
  <c r="I328" i="6"/>
  <c r="I331" i="6"/>
  <c r="I333"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I171" i="6"/>
  <c r="I172" i="6"/>
  <c r="I60" i="6" l="1"/>
  <c r="I140" i="6" l="1"/>
  <c r="K25" i="5"/>
  <c r="I62" i="6" s="1"/>
  <c r="I63" i="6"/>
  <c r="I64" i="6"/>
  <c r="I65" i="6"/>
  <c r="I66" i="6"/>
  <c r="I67" i="6"/>
  <c r="I68" i="6"/>
  <c r="I70" i="6"/>
  <c r="K57" i="5"/>
  <c r="I72" i="6" s="1"/>
  <c r="K58" i="5"/>
  <c r="I73" i="6" s="1"/>
  <c r="K60" i="5"/>
  <c r="I74" i="6" s="1"/>
  <c r="I75" i="6"/>
  <c r="K165" i="5"/>
  <c r="I77" i="6" s="1"/>
  <c r="I79" i="6"/>
  <c r="I80" i="6"/>
  <c r="I81" i="6"/>
  <c r="K242" i="5"/>
  <c r="I83" i="6" s="1"/>
  <c r="K243" i="5"/>
  <c r="I84" i="6" s="1"/>
  <c r="I85" i="6"/>
  <c r="I86" i="6"/>
  <c r="I87" i="6"/>
  <c r="I88" i="6"/>
  <c r="I89" i="6"/>
  <c r="I90" i="6"/>
  <c r="I91" i="6"/>
  <c r="I92" i="6"/>
  <c r="I93" i="6"/>
  <c r="I94" i="6"/>
  <c r="I95" i="6"/>
  <c r="I96" i="6"/>
  <c r="I97" i="6"/>
  <c r="I98" i="6"/>
  <c r="I99" i="6"/>
  <c r="I100" i="6"/>
  <c r="I101" i="6"/>
  <c r="I102" i="6"/>
  <c r="I103" i="6"/>
  <c r="I104" i="6"/>
  <c r="I105" i="6"/>
  <c r="I106" i="6"/>
  <c r="I107" i="6"/>
  <c r="I108" i="6"/>
  <c r="K255" i="5"/>
  <c r="I110" i="6" s="1"/>
  <c r="K256" i="5"/>
  <c r="I111" i="6" s="1"/>
  <c r="I112" i="6"/>
  <c r="I113" i="6"/>
  <c r="I114" i="6"/>
  <c r="I115" i="6"/>
  <c r="I116" i="6"/>
  <c r="I117" i="6"/>
  <c r="K279" i="5"/>
  <c r="I119" i="6" s="1"/>
  <c r="K280" i="5"/>
  <c r="I120" i="6" s="1"/>
  <c r="K281" i="5"/>
  <c r="I121" i="6" s="1"/>
  <c r="K286" i="5"/>
  <c r="I122" i="6" s="1"/>
  <c r="K291" i="5"/>
  <c r="I123" i="6" s="1"/>
  <c r="I125" i="6"/>
  <c r="K293" i="5"/>
  <c r="I127" i="6" s="1"/>
  <c r="K294" i="5"/>
  <c r="I129" i="6" s="1"/>
  <c r="K295" i="5"/>
  <c r="I130" i="6" s="1"/>
  <c r="K296" i="5"/>
  <c r="I131" i="6" s="1"/>
  <c r="K297" i="5"/>
  <c r="I133" i="6" s="1"/>
  <c r="K298" i="5"/>
  <c r="I135" i="6" s="1"/>
  <c r="K299" i="5"/>
  <c r="I136" i="6" s="1"/>
  <c r="I137" i="6"/>
  <c r="I138" i="6"/>
  <c r="I139" i="6"/>
  <c r="I141" i="6"/>
  <c r="I142" i="6"/>
  <c r="I143" i="6"/>
  <c r="I144" i="6"/>
  <c r="I145" i="6"/>
  <c r="I147" i="6"/>
  <c r="I148" i="6"/>
  <c r="I149" i="6"/>
  <c r="I150" i="6"/>
  <c r="I152" i="6"/>
  <c r="I154" i="6"/>
  <c r="I156" i="6"/>
  <c r="I157" i="6"/>
  <c r="I158" i="6"/>
  <c r="I159" i="6"/>
  <c r="I160" i="6"/>
  <c r="I161" i="6"/>
  <c r="I162" i="6"/>
  <c r="I163" i="6"/>
  <c r="I164" i="6"/>
  <c r="I165" i="6"/>
  <c r="I166" i="6"/>
  <c r="I167" i="6"/>
  <c r="I168" i="6"/>
  <c r="I169" i="6"/>
  <c r="I174" i="6"/>
  <c r="I175" i="6"/>
  <c r="I176" i="6"/>
  <c r="I177" i="6"/>
  <c r="I178" i="6"/>
  <c r="I180" i="6"/>
  <c r="I181" i="6"/>
  <c r="I182" i="6"/>
  <c r="I183" i="6"/>
  <c r="I184" i="6"/>
  <c r="I185" i="6"/>
  <c r="I186" i="6"/>
  <c r="I188" i="6"/>
  <c r="I189" i="6"/>
  <c r="I191" i="6"/>
  <c r="I192" i="6"/>
  <c r="I193" i="6"/>
  <c r="I194" i="6"/>
  <c r="I195" i="6"/>
  <c r="I196" i="6"/>
  <c r="I197" i="6"/>
  <c r="I198" i="6"/>
  <c r="I199" i="6"/>
  <c r="I200" i="6"/>
  <c r="I201" i="6"/>
  <c r="I202" i="6"/>
  <c r="I203" i="6"/>
  <c r="I204" i="6"/>
  <c r="I205" i="6"/>
  <c r="I206" i="6"/>
  <c r="I207" i="6"/>
  <c r="I208" i="6"/>
  <c r="I209" i="6"/>
  <c r="I210" i="6"/>
  <c r="I211" i="6"/>
  <c r="I212" i="6"/>
  <c r="I213" i="6"/>
  <c r="I214" i="6"/>
  <c r="I237" i="6"/>
  <c r="I239" i="6"/>
  <c r="I240" i="6"/>
  <c r="I241" i="6"/>
  <c r="I242" i="6"/>
  <c r="I243" i="6"/>
  <c r="I245" i="6"/>
  <c r="I246" i="6"/>
  <c r="I247" i="6"/>
  <c r="I249" i="6"/>
  <c r="I250" i="6"/>
  <c r="I252"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4" i="6"/>
  <c r="I305" i="6"/>
  <c r="I306" i="6"/>
  <c r="I307" i="6"/>
  <c r="I308" i="6"/>
  <c r="I309" i="6"/>
  <c r="I310" i="6"/>
  <c r="I312" i="6"/>
  <c r="I314" i="6"/>
  <c r="I316" i="6"/>
  <c r="I318" i="6"/>
  <c r="I319" i="6"/>
  <c r="I320" i="6"/>
  <c r="I321" i="6"/>
  <c r="I322" i="6"/>
  <c r="I324" i="6"/>
  <c r="I325" i="6"/>
  <c r="I327" i="6"/>
  <c r="I329" i="6"/>
  <c r="I330" i="6"/>
  <c r="I332" i="6"/>
  <c r="I334" i="6"/>
  <c r="I335" i="6"/>
  <c r="I48" i="6" l="1"/>
  <c r="I49" i="6"/>
  <c r="I50" i="6"/>
  <c r="I51" i="6"/>
  <c r="I52" i="6"/>
  <c r="I53" i="6"/>
  <c r="I55" i="6"/>
  <c r="I56" i="6"/>
  <c r="I57" i="6"/>
  <c r="I58" i="6"/>
  <c r="I59" i="6"/>
</calcChain>
</file>

<file path=xl/sharedStrings.xml><?xml version="1.0" encoding="utf-8"?>
<sst xmlns="http://schemas.openxmlformats.org/spreadsheetml/2006/main" count="3945" uniqueCount="1239">
  <si>
    <t>GTC23R</t>
  </si>
  <si>
    <t>MAQUINAS ELECTRICAS ROTATORIAS. PARTE 16: SISTEMAS DE EXCITACION PARA MAQUINAS SINCRONICAS. CAPITULO 2: MODELOS PARA LOS ESTUDIOS DE REDES.</t>
  </si>
  <si>
    <t>GTC48A</t>
  </si>
  <si>
    <t>GUIA PARA LA APLICACION Y OPERACION DE MAQUINAS SINCRONICAS DE POLOS LISOS TIPO TURBINA QUE USAN HIDROGENO COMO REFRIGERANTE.</t>
  </si>
  <si>
    <t>GTC49R</t>
  </si>
  <si>
    <t>TRANSFORMADORES. GUIA PARA LA INSTALACION Y PUESTA EN SERVICIO DE TRANSFORMADORES DE DISTRIBUCION SUMERGIDOS EN LIQUIDO REFRIGERANTE PARA USO A LA INTEMPERIE -MONTAJE EN POSTE-.</t>
  </si>
  <si>
    <t>GTC60A</t>
  </si>
  <si>
    <t>METROLOGIA. GUIA PARA LA CALIBRACION DE PATRONES DE MEDIDA.</t>
  </si>
  <si>
    <t>NTC1011A</t>
  </si>
  <si>
    <t>MADERAS. DETERMINACION DE LOS ESFUERZOS UNITARIOS BASICOS.</t>
  </si>
  <si>
    <t>NTC1076A</t>
  </si>
  <si>
    <t>GLUCOSA. METODOS DE ENSAYO.</t>
  </si>
  <si>
    <t>NTC1101A</t>
  </si>
  <si>
    <t>METALURGIA. ALAMBRE BRILLANTE DE ACERO DE ALTA RESISTENCIA PARA CABLES.</t>
  </si>
  <si>
    <t>NTC1142A</t>
  </si>
  <si>
    <t>GRASAS. DETERMINACION DEL CONTENIDO DE GRASA.</t>
  </si>
  <si>
    <t>NTC1178A</t>
  </si>
  <si>
    <t>BARRAS DE ACERO AL CARBONO PARA RESORTES.</t>
  </si>
  <si>
    <t>NTC1182A</t>
  </si>
  <si>
    <t>BARRAS DE ACEROS ALEADOS ACABADAS EN FRIO.</t>
  </si>
  <si>
    <t>NTC1189A</t>
  </si>
  <si>
    <t>METALURGIA. PRODUCTOS TUBULARES DE ACERO. RECUBRIMIENTO DE CINC.</t>
  </si>
  <si>
    <t>NTC11A</t>
  </si>
  <si>
    <t>TUBERIA METALICA. TUBOS DE ACERO AL CARBONO, DE ACERO ALEADO FERRITICO Y DE ACERO ALEADO AUSTENITICO, CON Y SIN COSTURA. REQUISITOS GENERALES.</t>
  </si>
  <si>
    <t>NTC1200R</t>
  </si>
  <si>
    <t>PAPELES Y CARTONES PARA IMPRESION. DETERMINACION DE LA ABSORBENCIA DE TINTA.</t>
  </si>
  <si>
    <t>NTC1217R</t>
  </si>
  <si>
    <t>AISLADORES DE PORCELANA TIPO POSTE - AISLADORES DE APARATOS - FABRICADOS POR EL PROCESO HUMEDO.</t>
  </si>
  <si>
    <t>NTC1243R</t>
  </si>
  <si>
    <t>COMPONENTES CERAMICOS PARA PROPOSITOS ELECTRICOS. TOLERANCIAS DIMENSIONALES.</t>
  </si>
  <si>
    <t>NTC1285R</t>
  </si>
  <si>
    <t>ELECTROTECNIA. METODO DE ENSAYO PARA AISLADORES DE POTENCIA ELECTRICA.</t>
  </si>
  <si>
    <t>NTC12A</t>
  </si>
  <si>
    <t>TUBOS DE ACERO DE BAJO CARBONO Y CARBONO-MOLIBDENO SIN COSTURA PARA SERVICIO DE REFINERIA.</t>
  </si>
  <si>
    <t>NTC13A</t>
  </si>
  <si>
    <t>TUBOS DE ACERO DE ALEACION INTERMEDIA SIN COSTURA PARA SERVICIO DE REFINERIAS.</t>
  </si>
  <si>
    <t>NTC1440A</t>
  </si>
  <si>
    <t>MUEBLES DE OFICINA. CONSIDERACIONES GENERALES RELATIVAS A LA POSICION DE TRABAJO: SILLA - ESCRITORIO.</t>
  </si>
  <si>
    <t>NTC1444A</t>
  </si>
  <si>
    <t>ANTRACITA PARA CAJAS Y TAPAS DE BATERIA DE CAUCHO DURO.</t>
  </si>
  <si>
    <t>NTC1469A</t>
  </si>
  <si>
    <t>CASQUILLOS Y PORTALAMPARAS PARA LAMPARAS DE ILUMINACION GENERAL. DESIGNACIONES.</t>
  </si>
  <si>
    <t>NTC1470A</t>
  </si>
  <si>
    <t>ELECTROTECNIA. CASQUILLOS Y PORTALAMPARAS ROSCADOS E27 Y E40. DIMENSIONES Y GALGAS DE VERIFICACION.</t>
  </si>
  <si>
    <t>NTC1497A</t>
  </si>
  <si>
    <t>ACEITE MINERAL LIVIANO Y ACEITE MINERAL PESADO.</t>
  </si>
  <si>
    <t>NTC1507A</t>
  </si>
  <si>
    <t>TERMINOLOGIA DEL MOBILIARIO DE OFICINA.</t>
  </si>
  <si>
    <t>NTC1586A</t>
  </si>
  <si>
    <t>MUEBLES. MUEBLES DE MADERA. DETERMINACION DE LA RESISTENCIA DE LOS ACABADOS A LAS MANCHAS Y LOS DISOLVENTES.</t>
  </si>
  <si>
    <t>NTC1587A</t>
  </si>
  <si>
    <t>MUEBLES. MUEBLES DE MADERA. DETERMINACION DE LA RESISTENCIA DE LOS ACABADOS AL CALOR.</t>
  </si>
  <si>
    <t>NTC1593A</t>
  </si>
  <si>
    <t>MECANICA. CABLES PEQUENOS DE ACERO.</t>
  </si>
  <si>
    <t>NTC1612A</t>
  </si>
  <si>
    <t>MUEBLES. MUEBLES DE MADERA. DETERMINACION DE LA RESISTENCIA AL IMPACTO DE LOS ACABADOS.</t>
  </si>
  <si>
    <t>NTC1626A</t>
  </si>
  <si>
    <t>INDUSTRIA FARMACEUTICA. ESTEARATO DE MAGNESIO PARA LA INDUSTRIA DE COSMETICOS.</t>
  </si>
  <si>
    <t>NTC1666A</t>
  </si>
  <si>
    <t>MECANICA. ELEMENTOS DE TRANSMISION. CABLES PARA GRUAS Y EXCAVADORAS, Y PROPOSITOS INDUSTRIALES EN GENERAL.</t>
  </si>
  <si>
    <t>NTC1674A</t>
  </si>
  <si>
    <t>TRANSPORTE Y EMBALAJE. CANECAS PLASTICAS PARA LA RECOLECCION DE BASURAS.</t>
  </si>
  <si>
    <t>NTC1676R</t>
  </si>
  <si>
    <t>CARBON. CARBONES DE HULLA - DUROS -. CLASIFICACION POR TIPO.</t>
  </si>
  <si>
    <t>NTC170A</t>
  </si>
  <si>
    <t>TUBERIA METALICA. TUBOS DE ACERO CON COSTURA, TIPO LIVIANO APTOS PARA SER ROSCADOS, PARA LA PROTECCION DE CONDUCTORES ELECTRICOS.</t>
  </si>
  <si>
    <t>NTC1758A</t>
  </si>
  <si>
    <t>ELECTROTECNIA. CABLES TELEFONICOS URBANOS EN PARES AISLADOS CON PAPEL, CON CUBIERTA BARRERA CONTRA HUMEDAD, CON O SIN ARMADURA.</t>
  </si>
  <si>
    <t>NTC1763A</t>
  </si>
  <si>
    <t>INDUSTRIAS ALIMENTARIAS. AZUFRE TIPO SOLUBLE PARA LA INDUSTRIA AZUCARERA.</t>
  </si>
  <si>
    <t>NTC1805A</t>
  </si>
  <si>
    <t>MUEBLES. ESTANTERIAS METALICAS. REQUISITOS FISICOS DE CALIDAD.</t>
  </si>
  <si>
    <t>NTC1844A</t>
  </si>
  <si>
    <t>MUEBLES. EQUIPOS DE SEGURIDAD. CERRADURAS DE COMBINACION.</t>
  </si>
  <si>
    <t>NTC1849A</t>
  </si>
  <si>
    <t>METROLOGIA. PESAS QUILATES.</t>
  </si>
  <si>
    <t>NTC189A</t>
  </si>
  <si>
    <t>ELECTROTECNIA. BOMBILLAS ELÉCTRICAS DE FILAMENTO DE TUNGSTENO PARA USO DOMÉSTICO Y USOS SIMILARES DE ILUMINACIÓN EN GENERAL.</t>
  </si>
  <si>
    <t>NTC18A</t>
  </si>
  <si>
    <t>TUBOS DE ACERO AUSTENITICO AL CROMO - NIQUEL SIN COSTURA PARA SERVICIO DE REFINERIAS.</t>
  </si>
  <si>
    <t>NTC1966A</t>
  </si>
  <si>
    <t>MADERAS. POSTES DE MANGLE PARA LINEAS AEREAS DE ENERGIA Y TELECOMUNICACIONES.</t>
  </si>
  <si>
    <t>NTC1971A</t>
  </si>
  <si>
    <t>METALURGIA. ACERO ESTRUCTURAL AL MANGANESO VANADIO DE BAJA ALEACION Y ALTA RESISTENCIA.</t>
  </si>
  <si>
    <t>NTC1987A</t>
  </si>
  <si>
    <t>MUEBLES. MUEBLES PARA HOGAR. MESAS.</t>
  </si>
  <si>
    <t>NTC2039A</t>
  </si>
  <si>
    <t>INDUSTRIA ALIMENTARIA. AGENTES ANTIMICROBIANOS UTILIZADOS EN LA PRESERVACION DEL JUGO DE LA CANA DE AZUCAR.</t>
  </si>
  <si>
    <t>NTC2040A</t>
  </si>
  <si>
    <t>INDUSTRIAS ALIMENTARIAS. CITRATO DE POTASIO.</t>
  </si>
  <si>
    <t>NTC2044A</t>
  </si>
  <si>
    <t>EQUIPOS Y UTILES DE OFICINA. MAQUINAS DE ESCRIBIR.</t>
  </si>
  <si>
    <t>NTC2045A</t>
  </si>
  <si>
    <t>EQUIPOS Y UTILES DE OFICINA. CINTAS PARA MAQUINAS DE ESCRIBIR.</t>
  </si>
  <si>
    <t>NTC2053A</t>
  </si>
  <si>
    <t>VIDRIO. PIPETAS. CODIGO DE COLORES.</t>
  </si>
  <si>
    <t>NTC2069A</t>
  </si>
  <si>
    <t>ELECTRICIDAD. BALASTOS PARA BOMBILLAS DE VAPOR DE MERCURIO A ALTA PRESION.</t>
  </si>
  <si>
    <t>NTC2073A</t>
  </si>
  <si>
    <t>ELECTRICIDAD. CINTAS DE ALUMINIO RECUBIERTO PARA PANTALLAS DE CABLES TELEFONICOS.</t>
  </si>
  <si>
    <t>NTC2087A</t>
  </si>
  <si>
    <t>METALURGIA. ALAMBRE BRONCEADO DE ACERO PARA PESTANAS DE LLANTAS PARA AUTOMOTORES.</t>
  </si>
  <si>
    <t>NTC2093R</t>
  </si>
  <si>
    <t>MUEBLES. MESAS DE DIBUJO.</t>
  </si>
  <si>
    <t>NTC2117A</t>
  </si>
  <si>
    <t>BALASTOS PARA BOMBILLAS DE DESCARGA -EXCLUIDAS LAS BOMBILLAS FLUORESCENTES TUBULARES- REQUISITOS GENERALES Y DE SEGURIDAD.</t>
  </si>
  <si>
    <t>NTC2119A</t>
  </si>
  <si>
    <t>ELECTROTECNIA. BOMBILLAS DE VAPOR DE MERCURIO A ALTA PRESION.</t>
  </si>
  <si>
    <t>NTC2131A</t>
  </si>
  <si>
    <t>SECCIONADORES DE ALTA TENSION. SECCIONADORES PARA TENSIONES NOMINALES ENTRE 1KV Y 52KV.</t>
  </si>
  <si>
    <t>NTC2135R</t>
  </si>
  <si>
    <t>ELECTROTECNIA. TRANSFORMADORES. GUIA PARA FORMULAS DE EVALUACION DE PERDIDAS.</t>
  </si>
  <si>
    <t>NTC2148R</t>
  </si>
  <si>
    <t>ELECTROTECNIA. MEDIDORES DE ENERGIA REACTIVA.</t>
  </si>
  <si>
    <t>NTC2155A</t>
  </si>
  <si>
    <t>CONECTORES DE POTENCIA PARA SUBESTACIONES ELECTRICAS.</t>
  </si>
  <si>
    <t>NTC2166A</t>
  </si>
  <si>
    <t>DESCARGADORES DE SOBRETENSIONES DE RESISTENCIA VARIABLE CON EXPLOSORES PARA REDES DE CORRIENTE ALTERNA.</t>
  </si>
  <si>
    <t>NTC2174A</t>
  </si>
  <si>
    <t>EQUIPOS Y UTILES DE OFICINA. BOLIGRAFOS.</t>
  </si>
  <si>
    <t>NTC2223A</t>
  </si>
  <si>
    <t>EQUIPOS Y UTILES DE OFICINA. TINTA LIQUIDA PARA ESCRIBIR.</t>
  </si>
  <si>
    <t>NTC2232A</t>
  </si>
  <si>
    <t>ELECTROTECNIA. PORTALAMPARAS EDISON ROSCADOS.</t>
  </si>
  <si>
    <t>NTC2233A</t>
  </si>
  <si>
    <t>INDICADORES DE DEMANDA MAXIMA CLASE 1,0.</t>
  </si>
  <si>
    <t>NTC2259A</t>
  </si>
  <si>
    <t>EQUIPOS Y UTILES DE OFICINA. REPUESTOS DE TINTA PARA BOLIGRAFOS.</t>
  </si>
  <si>
    <t>NTC2263A</t>
  </si>
  <si>
    <t>METROLOGIA. MANOMETROS INDICADORES DE PRESION, MANOMETROS DE VACIO Y MANOMETROS DE PRESION-VACIO PARA USOS GENERALES.</t>
  </si>
  <si>
    <t>NTC2271A</t>
  </si>
  <si>
    <t>MINERIA. BENTONITA.</t>
  </si>
  <si>
    <t>NTC2305A</t>
  </si>
  <si>
    <t>MUEBLES. MUEBLES PARA HOGAR. GABINETES.</t>
  </si>
  <si>
    <t>NTC2306A</t>
  </si>
  <si>
    <t>MUEBLES. MUEBLES PARA HOGAR. CAMAS.</t>
  </si>
  <si>
    <t>NTC2334A</t>
  </si>
  <si>
    <t>EQUIPOS Y UTILES DE OFICINA. LAPICES DE MINA DE GRAFITO.</t>
  </si>
  <si>
    <t>NTC2383A</t>
  </si>
  <si>
    <t>ELECTROTECNIA. CINTAS DE ACERO RECUBIERTAS PARA ARMADURAS DE CABLES TELEFONICOS.</t>
  </si>
  <si>
    <t>NTC2393R</t>
  </si>
  <si>
    <t>ELECTROTECNIA. BOMBILLAS ELECTRICAS DE HALURO METALICO DE 400W.</t>
  </si>
  <si>
    <t>NTC2394R</t>
  </si>
  <si>
    <t>ELECTROTECNIA. BOMBILLAS ELECTRICAS DE HALURO METALICO DE 1000W.</t>
  </si>
  <si>
    <t>NTC2416R</t>
  </si>
  <si>
    <t>VOCABULARIO. GENERACION, TRANSMISION Y DISTRIBUCION DE ENERGIA ELECTRICA. GENERALIDADES.</t>
  </si>
  <si>
    <t>NTC2440R</t>
  </si>
  <si>
    <t>TECNOLOGIA GRAFICA. DETERMINACION DEL TACK DE TINTAS PASTOSAS Y VEHICULOS MEDIANTE UN MEDIDOR DE TACK ROTATORIO.</t>
  </si>
  <si>
    <t>NTC2467A</t>
  </si>
  <si>
    <t>ELECTROTECNIA. CABLES DE POTENCIA MONOPOLARES CON CONDUCTOR DE COBRE Y ALUMINIO (15 KV A 69 KV). CAPACIDADES DE TRANSPORTE DE CORRIENTE.</t>
  </si>
  <si>
    <t>NTC2486A</t>
  </si>
  <si>
    <t>INDUSTRIAS ALIMENTARIAS. GRASAS Y ACEITES. METODO DE DETERMINACION DEL INDICE DE GRASA SOLIDA POR DILATOMETRIA.</t>
  </si>
  <si>
    <t>NTC2514A</t>
  </si>
  <si>
    <t>MUEBLES PARA HOGAR. MUEBLES Y ACCESORIOS DE COCINA.</t>
  </si>
  <si>
    <t>NTC2545R</t>
  </si>
  <si>
    <t>ELECTROTECNIA. GENERACION, TRANSMISION Y DISTRIBUCION DE ENERGIA ELECTRICA. SUBESTACIONES. VOCABULARIO.</t>
  </si>
  <si>
    <t>NTC2564A</t>
  </si>
  <si>
    <t>ELECTROTECNIA. CABLES DE POTENCIA. RELACIONES DE RESISTENCIA CA/CD A 60 CICLOS.</t>
  </si>
  <si>
    <t>NTC2574A</t>
  </si>
  <si>
    <t>ELECTROTECNIA. HERRAJES Y ACCESORIOS PARA REDES Y LINEAS AEREAS DE DISTRIBUCION DE ENERGIA ELECTRICA. TORNILLOS GALVANIZADOS CON CABEZA CUADRADA PARA MADERA.</t>
  </si>
  <si>
    <t>NTC2605A</t>
  </si>
  <si>
    <t>MAQUINAS DE OFICINA Y MAQUINAS DE IMPRESION USADAS PARA EL PROCESAMIENTO DE LA INFORMACION. ANCHOS DE FABRICACION PARA CINTAS DE IMPRESION - EN CARRETES - MAYORES DE 19 MM.</t>
  </si>
  <si>
    <t>NTC2612R</t>
  </si>
  <si>
    <t>EMBALAJES DE PLASTICO. RECIPIENTES DE PLASTICO PARA EXTINTORES DE POLVO QUIMICO SECO CON CAPACIDAD DE CARGA HASTA DE 5 KG.</t>
  </si>
  <si>
    <t>NTC2629A</t>
  </si>
  <si>
    <t>TUBERIA METALICA. TUBERIA DE HIERRO DUCTIL. REVESTIMIENTO DE MORTERO-CEMENTO CENTRIFUGADO. CONTROLES DE COMPOSICION DEL MORTERO RECIENTEMENTE APLICADO.</t>
  </si>
  <si>
    <t>NTC2633A</t>
  </si>
  <si>
    <t>SIDERURGIA. BARRAS Y CHAPAS DE ACERO AL CARBONO DE MEDIA Y BAJA RESISTENCIA A LA TENSION.</t>
  </si>
  <si>
    <t>NTC2648A</t>
  </si>
  <si>
    <t>IMPRENTA Y EDITORIALES. TINTAS. DETERMINACION DE LA VISCOSIDAD MEDIANTE EL USO DE LA COPA DE FLUJO ZHAN.</t>
  </si>
  <si>
    <t>NTC2664R</t>
  </si>
  <si>
    <t>ELECTROTECNIA. HERRAJES Y ACCESORIOS PARA REDES Y LINEAS AEREAS DE DISTRIBUCION DE ENERGIA ELECTRICA. GRAPA PARA SUSPENSION DE CABLES MENSAJEROS.</t>
  </si>
  <si>
    <t>NTC2675A</t>
  </si>
  <si>
    <t>MATERIAS PRIMAS PARA PINTURAS. ALQUITRAN DE HULLA PARA PINTURAS.</t>
  </si>
  <si>
    <t>NTC2685R</t>
  </si>
  <si>
    <t>ENSAYOS DE AISLADORES TIPO POSTE FABRICADOS EN MATERIAL ORGANICO, UTILIZADOS EN SISTEMAS CON TENSION NOMINAL MAYOR A 1000 V Y MENOR A 300 KV.</t>
  </si>
  <si>
    <t>NTC2690A</t>
  </si>
  <si>
    <t>IMPRENTA Y EDITORIALES. IMPRESIONES. PREPARACION DE IMPRESIONES ESTANDAR PARA ENSAYOS OPTICOS.</t>
  </si>
  <si>
    <t>NTC2708A</t>
  </si>
  <si>
    <t>PRODUCTOS QUIMICOS PARA USO AGROPECUARIO. PLAGUICIDAS. EMPAQUES DE PAPEL.</t>
  </si>
  <si>
    <t>NTC2710A</t>
  </si>
  <si>
    <t>INDUSTRIAS ALIMENTARIAS. PRODUCTOS GRASOS COMESTIBLES. ESTABILIDAD DE LAS GRASAS Y ACEITES. METODO DEL OXIGENO ACTIVO - MOA -.</t>
  </si>
  <si>
    <t>NTC2743R</t>
  </si>
  <si>
    <t>ELECTROTECNIA. CAMPOS DE PRUEBA PARA TRANSFORMADORES. REQUISITOS MINIMOS Y CLASIFICACION.</t>
  </si>
  <si>
    <t>NTC2761R</t>
  </si>
  <si>
    <t>MATERIALES AISLANTES DE CERAMICA Y VIDRIO. METODOS DE ENSAYO.</t>
  </si>
  <si>
    <t>NTC2763R</t>
  </si>
  <si>
    <t>TELECOMUNICACIONES. RED EXTERNA. ARMARIOS DE DISTRIBUCION PARA REDES TELEFONICAS DE PLANTA EXTERNA.</t>
  </si>
  <si>
    <t>NTC2784R</t>
  </si>
  <si>
    <t>ELECTROTECNIA. GUIA PARA EMBALAJE, ALMACENAMIENTO Y TRANSPORTE DE TRANSFORMADORES DE DISTRIBUCION.</t>
  </si>
  <si>
    <t>NTC2798R</t>
  </si>
  <si>
    <t>ELECTROTECNIA. MOTORES Y GENERADORES. DIMENSIONES DE ESCOBILLAS Y PORTAESCOBILLAS PARA MAQUINARIA ELECTRICA.</t>
  </si>
  <si>
    <t>NTC2812R</t>
  </si>
  <si>
    <t>ELECTROTECNIA. VOCABULARIO PARA TELEFONIA DE PLANTA EXTERNA.</t>
  </si>
  <si>
    <t>NTC2867A</t>
  </si>
  <si>
    <t>MUEBLES. MUEBLES PARA EL HOGAR. SOFAS.</t>
  </si>
  <si>
    <t>NTC2868A</t>
  </si>
  <si>
    <t>MUEBLES. MUEBLES PARA EL HOGAR. SILLAS Y BUTACAS.</t>
  </si>
  <si>
    <t>NTC2892A</t>
  </si>
  <si>
    <t>EMBALAJES DE PLASTICO. ENVASES PORTATILES DE PLASTICO PARA COCINOL.</t>
  </si>
  <si>
    <t>NTC2910A</t>
  </si>
  <si>
    <t>REFRIGERACION. PRUEBAS DE COMPRESORES PARA REFRIGERACION.</t>
  </si>
  <si>
    <t>NTC2911A</t>
  </si>
  <si>
    <t>REFRIGERACION. GUIA PARA LA PRESENTACION DE LOS DATOS DE RENDIMIENTO DE COMPRESORES DE REFRIGERACION.</t>
  </si>
  <si>
    <t>NTC2957R</t>
  </si>
  <si>
    <t>ELECTROTECNIA. GUIA PARA EL CALCULO DE LOS PARAMETROS DE TRANSMISION EN CABLES TELEFONICOS.</t>
  </si>
  <si>
    <t>NTC2999A</t>
  </si>
  <si>
    <t>ELECTROTECNIA. PROCEDIMIENTO PARA ENSAYO DE TENSION DE IMPULSO EN CONDUCTORES AISLADOS.</t>
  </si>
  <si>
    <t>NTC318A</t>
  </si>
  <si>
    <t>TUBOS FLUORESCENTES PARA ALUMBRADO GENERAL.</t>
  </si>
  <si>
    <t>NTC3230R</t>
  </si>
  <si>
    <t>ELECTROTECNIA. NORMA PARA ENSAYAR RESINAS EPOXICAS.</t>
  </si>
  <si>
    <t>NTC3235A</t>
  </si>
  <si>
    <t>DOCUMENTACION. MENSAJE TELEGRAFICO.</t>
  </si>
  <si>
    <t>NTC3281A</t>
  </si>
  <si>
    <t>ELECTROTECNIA. BOMBILLAS DE MERCURIO. METODOS PARA MEDIR SUS CARACTERISTICAS.</t>
  </si>
  <si>
    <t>NTC3291R</t>
  </si>
  <si>
    <t>REFRIGERACION. PRUEBA DE SISTEMAS DE REFRIGERACION.</t>
  </si>
  <si>
    <t>NTC3367A</t>
  </si>
  <si>
    <t>SIDERURGIA. ALAMBRON DE ACERO PARA LA FABRICACION EN FRIO DE ELEMENTOS DE FIJACION.</t>
  </si>
  <si>
    <t>NTC3389R</t>
  </si>
  <si>
    <t>COORDINACION DE AISLAMIENTO. GUIA DE APLICACION.</t>
  </si>
  <si>
    <t>NTC3457A</t>
  </si>
  <si>
    <t>MUEBLES. MUEBLES HOSPITALARIOS. ARMAZONES DE CAMAS HOSPITALARIAS.</t>
  </si>
  <si>
    <t>NTC3464A</t>
  </si>
  <si>
    <t>SIDERURGIA. PERFILES DE ACERO LAMINADOS EN CALIENTE PARA USO GENERAL. TOLERANCIAS EN VIGAS, COLUMNAS Y PERFILES EN U CON ALAS INCLINADAS.</t>
  </si>
  <si>
    <t>NTC3508R</t>
  </si>
  <si>
    <t>SIDERURGIA. PERFILES DE ACERO LAMINADOS EN CALIENTE PARA USO GENERAL. PERFILES EN U CON ALAS INCLINADAS. DIMENSIONES Y PROPIEDADES DE SECCION.</t>
  </si>
  <si>
    <t>NTC3543R</t>
  </si>
  <si>
    <t>ELECTROTECNIA. LINEAS Y REDES AEREAS DE ENERGIA ELECTRICA. VOCABULARIO.</t>
  </si>
  <si>
    <t>NTC3547A</t>
  </si>
  <si>
    <t>ELECTROTECNIA. CONTROLES PARA SISTEMAS DE ILUMINACION EXTERIOR.</t>
  </si>
  <si>
    <t>NTC3580A</t>
  </si>
  <si>
    <t>DOCUMENTACION. GUIA PARA LA ELABORACION DE HOJAS DE TRANSMISION POR TELEFAX.</t>
  </si>
  <si>
    <t>NTC3582R</t>
  </si>
  <si>
    <t>ELECTROTECNIA. GUIA PARA LA PUESTA A TIERRA DE TRANSFORMADORES CON TENSION DE SERIE 15 KV.</t>
  </si>
  <si>
    <t>NTC3635R</t>
  </si>
  <si>
    <t>SIDERURGIA. PERFILES DE ACERO LAMINADOS EN CALIENTE PARA USO GENERAL. PERFILES EN T, DE BORDES REDONDEADOS, CON ALTURA NOMINAL Y ANCHO DE CARA IGUALES. DIMENSIONES, MASA, TOLERANCIAS Y VALORES DE ESTATICA.</t>
  </si>
  <si>
    <t>NTC3657R</t>
  </si>
  <si>
    <t>ELECTROTECNIA. PERDIDAS MAXIMAS EN BALASTOS, PARA BOMBILLAS DE ALTA INTENSIDAD DE DESCARGA.</t>
  </si>
  <si>
    <t>NTC3677A</t>
  </si>
  <si>
    <t>HIDROXICLORURO DE ALUMINIO PARA LA INDUSTRIA DE COSMETICOS.</t>
  </si>
  <si>
    <t>NTC3766R</t>
  </si>
  <si>
    <t>INGENIERIA CIVIL Y ARQUITECTURA. REJILLAS DE CONCRETO - GRAMOQUINES - PARA PAVIMENTACION Y CONTROL DE LA EROSION.</t>
  </si>
  <si>
    <t>NTC3861A</t>
  </si>
  <si>
    <t>TELECOMUNICACIONES. EMPALMES PARA FIBRAS Y CABLES OPTICOS. PARTE 2. ESPECIFICACIONES INTERMEDIAS ORGANIZADORES DE EMPALME Y CUBIERTAS PARA FIBRAS Y CABLES OPTICOS.</t>
  </si>
  <si>
    <t>NTC3862A</t>
  </si>
  <si>
    <t>TELECOMUNICACIONES. EMPALMES PARA FIBRAS Y CABLES OPTICOS. PARTE 3. ESPECIFICACIONES INTERMEDIAS. EMPALMES POR FUSION PARA FIBRAS Y CABLES OPTICOS.</t>
  </si>
  <si>
    <t>NTC3879R</t>
  </si>
  <si>
    <t>GRASAS Y ACEITES VEGETALES Y ANIMALES DETERMINACION DE BUTILHIDROXIANISOL (BHA) Y BUTILHIDROXITOLUENO (BHT). METODO CROMATOGRAFICO GAS-LIQUIDO.</t>
  </si>
  <si>
    <t>NTC3921R</t>
  </si>
  <si>
    <t>DIMENSIONES Y SERIES DE POTENCIAS PARA MAQUINAS ELECTRICAS ROTATORIAS. PARTE 3. PEQUEÑOS MOTORES INCORPORADOS. BRIDAS NUMEROS BF10 A BF50.</t>
  </si>
  <si>
    <t>NTC3924R</t>
  </si>
  <si>
    <t>DIMENSIONES Y SERIES DE POTENCIAS PARA MAQUINAS ELECTRICAS ROTATORIAS PARTE 1: TAMAÑOS CONSTRUCTIVOS ENTRE 56 Y 400 Y DE LAS BRIDAS ENTRE 55 Y 1080.</t>
  </si>
  <si>
    <t>NTC3973R</t>
  </si>
  <si>
    <t>MATERIALES METÁLICOS. ALAMBRE. ENSAYO DE FLEXIÓN INVERSA</t>
  </si>
  <si>
    <t>NTC3982R</t>
  </si>
  <si>
    <t>MATERIALES AISLANTES DE CERAMICA Y VIDRIO. PARTE 1. DEFINICIONES Y CLASIFICACION.</t>
  </si>
  <si>
    <t>NTC3983R</t>
  </si>
  <si>
    <t>DIMENSIONES Y SERIES DE POTENCIA DE LAS MAQUINAS ELECTRICAS ROTATORIAS. PARTE 2. DESIGNACION DE LAS CARCASAS ENTRE 355 Y 1000 Y DE LAS BRIDAS ENTRE 1180 Y 2360.</t>
  </si>
  <si>
    <t>NTC3999R</t>
  </si>
  <si>
    <t>INGENIERIA CIVIL Y ARQUITECTURA. METODO DE ENSAYO PARA DETERMINAR LA EXISTENCIA DE HUMEDAD CAPILAR EN EL CONCRETO Y EN LA MAMPOSTERIA DE CONCRETO, MEDIANTE UNA LAMINA DE PLASTICO.</t>
  </si>
  <si>
    <t>NTC402R</t>
  </si>
  <si>
    <t>SIDERURGIA. PERFILES DE ACERO LAMINADOS EN CALIENTE PARA USO GENERAL. ANGULOS DE ALAS IGUALES Y DESIGUALES. TOLERANCIAS EN DIMENSIONES Y EN MASA.</t>
  </si>
  <si>
    <t>NTC4119R</t>
  </si>
  <si>
    <t>ELEMENTOS MECANICOS. CALENTADORES DE AGUA TIPO ALMACENAMIENTO. VALVULA DE RETENCION ALIVIADA.</t>
  </si>
  <si>
    <t>NTC4133R</t>
  </si>
  <si>
    <t>TELECOMUNICACIONES. RED DE PLANTA EXTERNA. GUIA METODOLOGICA PARA EMPALMERIA.</t>
  </si>
  <si>
    <t>NTC4169-1R</t>
  </si>
  <si>
    <t>PLASTICOS. TUBOS Y ACCESORIOS TERMOPLASTICOS. TEMPERATURA DE ABLANDAMIENTO VICAT. PARTE 1: METODO GENERAL DE ENSAYO.</t>
  </si>
  <si>
    <t>NTC4169-2R</t>
  </si>
  <si>
    <t>PLASTICOS. TUBOS Y ACCESORIOS TERMOPLASTICOS. TEMPERATURA DE ABLANDAMIENTO VICAT. PARTE 2: CONDICIONES DE ENSAYO PARA TUBOS Y ACCESORIOS DE POLI-CLORURO DE VINILO RIGIDO- -PVC-U- O POLI-CLORURO DE VNINILO CLORADO- -CPVC- PARA TUBOS DE POLICLORURO DE VINILO DE ALTA RESISTENCIA AL IMPACTO -PVC-HI-.</t>
  </si>
  <si>
    <t>NTC4169-3R</t>
  </si>
  <si>
    <t>PLASTICOS. TUBOS Y ACCESORIOS TERMOPLASTICOS. TEMPERATURA DE ABLANDAMIENTO VICAT. PARTE 3: CONDICIONES DE ENSAYO PARA TUBOS Y ACCESORIOS DE ACRILONITRILO BUTADIENO ESTIRENO (ABS) Y ACRILONITRILO BUTADIENO ESTER ACRILATO (ASA).</t>
  </si>
  <si>
    <t>NTC4186R</t>
  </si>
  <si>
    <t>INGENIERIA CIVIL Y ARQUITECTURA. ELABORACION DE PANELES DE MORTERO PARA ENSAYAR REVESTIMIENTOS.</t>
  </si>
  <si>
    <t>NTC4198R</t>
  </si>
  <si>
    <t>ESPECIFICACIONES PARA MATERIALES AISLANTES DE CERAMICA Y VIDRIO. ESPECIFICACIONES PARA MATERIALES INDIVIDUALES.</t>
  </si>
  <si>
    <t>NTC4222R</t>
  </si>
  <si>
    <t>INGENIERIA CIVIL Y ARQUITECTURA. PROCESAMIENTO DE LIMPIADO PARA SUPERFICIES DE CONCRETO O DE MAMPOSTERIA DE CONCRETO, ANTES DE LA APLICACION DE REVESTIMIENTOS.</t>
  </si>
  <si>
    <t>NTC4228A</t>
  </si>
  <si>
    <t>DOCUMENTACION. ELABORACION HOJAS DE VIDA.</t>
  </si>
  <si>
    <t>NTC4237R</t>
  </si>
  <si>
    <t>TELEMEDIDA PARA CONSUMO Y DEMANDA.</t>
  </si>
  <si>
    <t>NTC4238R</t>
  </si>
  <si>
    <t>AISLADORES FABRICADOS DE PORCELANA POR PROCESO HUMEDO. TIPO APARATOS PARA INTERIORES.</t>
  </si>
  <si>
    <t>NTC4241R</t>
  </si>
  <si>
    <t>VOCABULARIO ELECTROTECNICO INTERNACIONAL. EQUIPO DE MANIOBRA Y CONTROL DE FUSIBLES.</t>
  </si>
  <si>
    <t>NTC425A</t>
  </si>
  <si>
    <t>ENSAYO DE DOBLAMIENTO LIBRE PARA DUCTILIDAD DE SOLDADURA.</t>
  </si>
  <si>
    <t>NTC4263R</t>
  </si>
  <si>
    <t>TORON DE ACERO GALVANIZADO PARA CABLE MENSAJERO FIGURA OCHO AUTOSOPORTADO.</t>
  </si>
  <si>
    <t>NTC4268R</t>
  </si>
  <si>
    <t>SILLAS DE RUEDAS. CLASIFICACION POR TIPO, CON BASE EN CARACTERISTICAS DE ASPECTO.</t>
  </si>
  <si>
    <t>NTC4288A</t>
  </si>
  <si>
    <t>METROLOGIA. FUNCION METROLOGICA EN LA EMPRESA.</t>
  </si>
  <si>
    <t>NTC4299A</t>
  </si>
  <si>
    <t>REGISTRADORES TARIFARIOS ELECTRONICOS PARA MEDIDORES DE ENERGIA ELECTRICA.</t>
  </si>
  <si>
    <t>NTC4336R</t>
  </si>
  <si>
    <t>AISLADORES PARA LINEAS AEREAS CON TENSION NOMINAL SUPERIOR A 1000 V. AISLADORES DE CERAMICA O VIDRIO PARA SISTEMAS C.A. DEFINCIONES, METODOS DE ENSAYO Y CRITERIOS DE ACEPTACION.</t>
  </si>
  <si>
    <t>NTC4337R</t>
  </si>
  <si>
    <t>AISLADORES PARA LINEAS AEREAS CON UNA TENSION NOMINAL SUPERIOR A 1 000 V. CADENAS Y CONJUNTOS DE AISLADORES PARA SISTEMAS DE C.A. DEFINICIONES, METODOS DE ENSAYO Y CRITERIOS DE ACEPTACION.</t>
  </si>
  <si>
    <t>NTC4367R</t>
  </si>
  <si>
    <t>TELECOMUNICACIONES. RED DE PLANTA EXTERNA. METODOLOGIA PARA LA INSTALACION DE RED DE ABONADO.</t>
  </si>
  <si>
    <t>NTC4369R</t>
  </si>
  <si>
    <t>TELECOMUNICACIONES. RED DE PLANTA EXTERNA. ESPECIFICACIONES PARA CUBIERTAS DE EMPALME VENTILADAS.</t>
  </si>
  <si>
    <t>NTC4370R</t>
  </si>
  <si>
    <t>TELECOMUNICACIONES. RED DE PLANTA EXTERNA. CUBIERTAS PRESURIZABLES DE EMPALMES.</t>
  </si>
  <si>
    <t>NTC4475A</t>
  </si>
  <si>
    <t>METODO ESTANDAR PARA EL ANALISIS DE SALES DE AMONIO CUATERNARIO (DESINFECTANTES)TITULACION POTENCIOMETRICA.</t>
  </si>
  <si>
    <t>NTC4541A</t>
  </si>
  <si>
    <t>MEDIDORES DE ELECTRICIDAD. ROTULADO DE TERMINALES AUXILIARES PARA DISPOSITIVOS DE TARIFA.</t>
  </si>
  <si>
    <t>NTC4570R</t>
  </si>
  <si>
    <t>MAQUINAS ELECTRICAS ROTATORIAS. SISTEMAS DE EXCITACION PARA MAQUINAS SINCRONICAS. DESEMPEÑO DINAMICO.</t>
  </si>
  <si>
    <t>NTC457A</t>
  </si>
  <si>
    <t>GRASAS Y ACEITES. IDENTIFICACION DE ACEITE DE AJONJOLI.</t>
  </si>
  <si>
    <t>NTC458A</t>
  </si>
  <si>
    <t>GRASAS Y ACEITES. IDENTIFICACION DE ACEITE DE ALGODON.</t>
  </si>
  <si>
    <t>NTC4626R</t>
  </si>
  <si>
    <t>AUDIFONOS. MEDIDA DE LAS CARACTERISTICAS DE DESEMPEÑO DE LOS AUDIFONOS PARA INSPECCION DE CALIDAD CON PROPOSITOS DE ENTREGA.</t>
  </si>
  <si>
    <t>NTC4629R</t>
  </si>
  <si>
    <t>ENSAYO DE RADIOINTERFERENCIA EN AISLADORES DE ALTA TENSION.</t>
  </si>
  <si>
    <t>NTC4649R</t>
  </si>
  <si>
    <t>EQUIPO PARA MEDIDORES DE ENERGIA ELECTRICA -C.A- REQUISITOS PARTICULARES. REQUISITOS DE TENSION Y CONSUMO DE POTENCIA.</t>
  </si>
  <si>
    <t>NTC4688R</t>
  </si>
  <si>
    <t>EQUIPO PARA MEDIDORES DE ELECTRICIDAD - CA -. REQUISITOS PARTICULARES. DISPOSITIVOS DE SALIDA DE PULSOS PARA MEDIDORES ELECTROMECANICOS Y ELECTRONICOS - SOLAMENTE DOS HILOS -.</t>
  </si>
  <si>
    <t>NTC4689R</t>
  </si>
  <si>
    <t>DEFINICIONES Y TERMINOLOGIA DE LAS ESCOBILLAS DE CARBON, LOS PORTAESCOBILLAS, LOS COLECTORES Y LOS ANILLOS COLECTORES.</t>
  </si>
  <si>
    <t>NTC4691R</t>
  </si>
  <si>
    <t>DIMENSIONES DE LOS ACOPLAMIENTOS CON HORQUILLA Y LENGUETA DE LAS UNIDADES DE LAS CADENAS DE AISLADORES.</t>
  </si>
  <si>
    <t>NTC4696R</t>
  </si>
  <si>
    <t>DIMENSIONES DE LOS COLECTORES Y ANILLOS COLECTORES.</t>
  </si>
  <si>
    <t>NTC4714R</t>
  </si>
  <si>
    <t>ENSAYO DE COMPORTAMIENTO MECANICO Y TERMOMECANICO DE UNIDADES DE CADENAS DE AISLADORES.</t>
  </si>
  <si>
    <t>NTC4792R</t>
  </si>
  <si>
    <t>METODOS DE ENSAYO Y APARATOS PARA LA MEDICION DE LAS CARACTERISTICAS OPERACIONALES DE LAS ESCOBILLAS.</t>
  </si>
  <si>
    <t>NTC4793A</t>
  </si>
  <si>
    <t>LECTURA DE MEDIDORES ELECTRICOS. INTERCAMBIO DE DATOS DE MEDIDA LOCAL Y REMOTO. APLICACION Y DESEMPEÑO.</t>
  </si>
  <si>
    <t>NTC4837-1A</t>
  </si>
  <si>
    <t>EQUIPOS DE REFRIGERACION COMERCIAL. ESPECIFICACIONES TECNICAS. PARTE 1. REQUERIMIENTOS GENERALES.</t>
  </si>
  <si>
    <t>NTC4837-2A</t>
  </si>
  <si>
    <t>EQUIPOS DE REFRIGERACION COMERCIAL. ESPECIFICACIONES TECNICAS. PARTE 2. REQUERIMIENTOS PARTICULARES.</t>
  </si>
  <si>
    <t>NTC4838-1A</t>
  </si>
  <si>
    <t>EQUIPOS DE REFRIGERACION COMERCIAL. METODOS DE ENSAYO. PARTE 1: CALCULO DE DIMENSIONES LINEALES AREAS Y VOLUMENES.</t>
  </si>
  <si>
    <t>NTC4838-2A</t>
  </si>
  <si>
    <t>EQUIPOS DE REFRIGERACION COMERCIAL. METODOS DE ENSAYO. PARTE 2: CONDICIONES GENERALES DE ENSAYO.</t>
  </si>
  <si>
    <t>NTC4838-3A</t>
  </si>
  <si>
    <t>EQUIPOS DE REFRIGERACION COMERCIAL. METODOS DE ENSAYO. PARTE 3: ENSAYO DE TEMPERATURA.</t>
  </si>
  <si>
    <t>NTC4838-4A</t>
  </si>
  <si>
    <t>EQUIPOS DE REFRIGERACION COMERCIAL. METODO DE ENSAYO. PARTE 4. ENSAYO DE DESCONGELACION.</t>
  </si>
  <si>
    <t>NTC4838-5A</t>
  </si>
  <si>
    <t>EQUIPOS DE REFRIGERACION COMERCIAL. METODO DE ENSAYO. PARTE 5. ENSAYO DE CONDENSACION DE VAPOR DE AGUA.</t>
  </si>
  <si>
    <t>NTC4838-6A</t>
  </si>
  <si>
    <t>EQUIPOS DE REFRIGERACION COMERCIAL. METODO DE ENSAYO. PARTE 6: ENSAYO DE CONSUMO DE ENERGIA ELECTRICA.</t>
  </si>
  <si>
    <t>NTC4838-8A</t>
  </si>
  <si>
    <t>EQUIPOS DE REFRIGERACION COMERCIAL. METODO DE ENSAYO -PARTE 8: ENSAYO DE CONTACTOS MECANICOS ACCIDENTALES.</t>
  </si>
  <si>
    <t>NTC4866R</t>
  </si>
  <si>
    <t>CARACTERISTICAS DE LOS AISLADORES DE APOYO INTERIOR Y EXTERIOR PARA INSTALACIONES DE TENSION NOMINAL SUPERIOR A 1000 V.</t>
  </si>
  <si>
    <t>NTC4889A</t>
  </si>
  <si>
    <t>ENSAYOS DE LOS AISLADORES HUECOS DESTINADOS A APARATOS ELECTRICOS.</t>
  </si>
  <si>
    <t>NTC4890R</t>
  </si>
  <si>
    <t>RESISTENCIA RESIDUAL DE UNIDADES DE CADENAS DE AISLADORES DE MATERIAL DE VIDRIO O CERAMICA PARA LINEAS AEREAS DESPUES DE DAÑO MECANICO DEL DIELECTRICO.</t>
  </si>
  <si>
    <t>NTC4932R</t>
  </si>
  <si>
    <t>ENSAYOS DE AISLADORES TIPO POSTE, PARA INTERIOR Y EXTERIOR DE CERAMICA O VIDRIO PARA INSTALACIONES CON TENSION NOMINAL SUPERIOR A 1000 V.</t>
  </si>
  <si>
    <t>NTC494A</t>
  </si>
  <si>
    <t>GRASAS Y ACEITES. IDENTIFICACION DE ACEITE DE MANI.</t>
  </si>
  <si>
    <t>NTC4988R</t>
  </si>
  <si>
    <t>DISPOSITIVOS CONECTORES. CONDUCTORES ELECTRICOS DE COBRE. RECUBRIMIENTO DE SEGURIDAD PARA UNIDADES DE FIJACION CON TORNILLO Y SIN TORNILLO. PARTE 1. REQUERIMIENTOS GENERALES Y REQUERIMIENTOS PARTICULARES DE UNIDADES DE FIJACION PARA CONDUCTORES DE 0,2 MM2 A 35 MM2 -INCLUSIVE-.</t>
  </si>
  <si>
    <t>NTC502A</t>
  </si>
  <si>
    <t>CAUCHO VULCANIZADO. RESISTENCIA A LA ABRASION.</t>
  </si>
  <si>
    <t>NTC508A</t>
  </si>
  <si>
    <t>GRASAS. METODO DE DETERMINACION DEL CONTENIDO DE HUMEDAD.</t>
  </si>
  <si>
    <t>NTC5101A</t>
  </si>
  <si>
    <t>EFICIENCIA ENERGETICA. BOMBILLAS FLUORESCENTES COMPACTAS. RANGOS DE DESEMPEÑO ENERGETICO Y ETIQUETADO.</t>
  </si>
  <si>
    <t>NTC5102A</t>
  </si>
  <si>
    <t>EFICIENCIA ENERGETICA. BOMBILLAS FLUORESCENTES DE DOS CASQUILLOS. RANGOS DE DESEMPEÑO ENERGETICO Y ETIQUETADO.</t>
  </si>
  <si>
    <t>NTC5103A</t>
  </si>
  <si>
    <t>EFICIENCIA ENERGETICA. BOMBILLAS ELECTRICAS DE FILAMENTO DE TUNGSTENO PARA USO DOMESTICO Y USOS SIMILARES DE ILUMINACION EN GENERAL. RANGOS DE DESEMPEÑO ENERGETICO Y ETIQUETADO.</t>
  </si>
  <si>
    <t>NTC5107R</t>
  </si>
  <si>
    <t>EFICIENCIA ENERGETICA. BALASTOS ELECTROMAGNETICOS. RANGOS DE DESEMPEÑO ENERGETICO Y ETIQUETADO.</t>
  </si>
  <si>
    <t>NTC5108R</t>
  </si>
  <si>
    <t>EFICIENCIA ENERGETICA DE BALASTOS ELECTRONICOS. RANGOS DE DESEMPEÑO ENERGETICO Y ETIQUETADO.</t>
  </si>
  <si>
    <t>NTC5109R</t>
  </si>
  <si>
    <t>MEDICION DEL FLUJO LUMINOSO.</t>
  </si>
  <si>
    <t>NTC5112R</t>
  </si>
  <si>
    <t>EFICIENCIA ENERGETICA DE BALASTOS. METODO DE ENSAYO.</t>
  </si>
  <si>
    <t>NTC5125R</t>
  </si>
  <si>
    <t>AISLADORES PARA APARATOS TIPO CAPERUZA Y VASTAGO FABRICADOS POR PROCESO HUMEDO.</t>
  </si>
  <si>
    <t>NTC5202R</t>
  </si>
  <si>
    <t>METODO DE ENSAYO PARA DETERMINAR LA EXPANSION POR HUMEDAD DE PRODUCTOS DE ARCILLA.</t>
  </si>
  <si>
    <t>NTC520A</t>
  </si>
  <si>
    <t>TUBERIA METALICA. TUBOS DE ACERO AL CARBONO SOLDADOS POR RESISTENCIA ELECTRICA PARA CALDERAS Y SOBRECALENTADORES DESTINADOS A SERVICIOS DE ALTA TENSION.</t>
  </si>
  <si>
    <t>NTC524A</t>
  </si>
  <si>
    <t>ACERO. CONVERSION DE VALORES DE DUREZA A LOS VALORES DE RESISTENCIA DE TRACCION.</t>
  </si>
  <si>
    <t>NTC525A</t>
  </si>
  <si>
    <t>SIDERURGIA. ALAMBRON PARA FABRICACION DE ALAMBRES PARA ELECTRODOS DE SOLDADURA.</t>
  </si>
  <si>
    <t>NTC613A</t>
  </si>
  <si>
    <t>ELECTRICIDAD. CABLES TELEFONICOS A PARES AISLADOS CON PAPEL Y AIRE SECO.</t>
  </si>
  <si>
    <t>NTC669A</t>
  </si>
  <si>
    <t>INDUSTRIAS AGRICOLAS. OLEAGINOSAS. DETERMINACION DEL CONTENIDO DE ACEITE Y DEL INDICE DE ACIDEZ.</t>
  </si>
  <si>
    <t>NTC681A</t>
  </si>
  <si>
    <t>TUBERIA METALICA. TUBOS DE ACERO AL CARBONO Y AL CARBONO MANGANESO SOLDADOS POR RESISTENCIA ELECTRICA PARA CALDERAS.</t>
  </si>
  <si>
    <t>NTC683A</t>
  </si>
  <si>
    <t>ACERO AL CARBONO LAMINADO EN CALIENTE PARA FABRICACION DE REMACHES.</t>
  </si>
  <si>
    <t>NTC746A</t>
  </si>
  <si>
    <t>BARRAS DE ACERO CON REQUISITOS DE TEMPLADO.</t>
  </si>
  <si>
    <t>NTC827A</t>
  </si>
  <si>
    <t>PINTURAS. DISOLVENTES PARA LACAS. DETERMINACION DE LA MISCIBILIDAD CON HEPTANO.</t>
  </si>
  <si>
    <t>NTC833A</t>
  </si>
  <si>
    <t>ALAMBRES DE COBRE SUAVE ESTANADO PARA USOS TELEFONICOS.</t>
  </si>
  <si>
    <t>NTC838A</t>
  </si>
  <si>
    <t>PINTURAS. DISOLVENTES Y DILUYENTES. IDENTIFICACION Y DETERMINACION DEL OLOR.</t>
  </si>
  <si>
    <t>NTC868A</t>
  </si>
  <si>
    <t>LAMINAS ONDULADAS DE POLIESTER REFORZADO. DETERMINACION DE LA FUERZA DE TRACCION.</t>
  </si>
  <si>
    <t>NTC888A</t>
  </si>
  <si>
    <t>ELECTRODOMESTICOS. CALENTADOR DE AGUA TIPO ALMACENAMIENTO. INSTALACION Y DISPOSITIVOS DE SEGURIDAD REQUERIDOS.</t>
  </si>
  <si>
    <t>NTC891A</t>
  </si>
  <si>
    <t>LAMINAS ONDULADAS DE POLIESTER REFORZADO. DETERMINACION DE LA CARGA TRANSVERSAL.</t>
  </si>
  <si>
    <t>NTC938A</t>
  </si>
  <si>
    <t>PINTURAS. RECUBRIMIENTOS FENOLICOS HORNEABLES.</t>
  </si>
  <si>
    <t>NTC-IEC120R</t>
  </si>
  <si>
    <t>DIMENSIONES DE LOS ACOPLES DE CUENCA Y BOLA PARA AISLADORES.</t>
  </si>
  <si>
    <t>NTC-IEC27-1A</t>
  </si>
  <si>
    <t>SIMBOLOS USADOS EN TECNOLOGIA ELECTRICA. PARTE 1: GENERALIDADES.</t>
  </si>
  <si>
    <t>NTC-IEC305R</t>
  </si>
  <si>
    <t>AISLADORES PARA LINEAS AEREAS DE TENSION NOMINAL SUPERIOR A 1000V. UNIDADES DE CADENAS DE AISLADORES DE CERAMICA O VIDRIO PARA SISTEMAS DE CORRIENTE ALTERNA. CARACTERISTICAS DE LAS UNIDADES DE CADENAS DE AISLADORES TIPO CAMPANA Y PERNO.</t>
  </si>
  <si>
    <t>NTC-IEC34-11-1A</t>
  </si>
  <si>
    <t>MAQUINAS ELECTRICAS ROTATORIAS. PARTE 11. PROTECCION TERMICA INCORPORADA. CAPITULO 1: REGLAS PARA LA PROTECCION DE LAS MAQUINAS ELECTRICAS ROTATORIAS.</t>
  </si>
  <si>
    <t>NTC-IEC34-11-2A</t>
  </si>
  <si>
    <t>MAQUINAS ELECTRICAS ROTATORIAS. PARTE 11. PROTECCION TERMICA INCORPORADA. CAPITULO 2: DETECTORES TERMICOS Y UNIDADES DE CONTROL UTILIZADOS EN LOS SISTEMAS DE PROTECCION TERMICA.</t>
  </si>
  <si>
    <t>NTC-IEC34-11-3A</t>
  </si>
  <si>
    <t>MAQUINAS ELECTRICAS ROTATORIAS. PARTE 11: PROTECCION TERMICA INCORPORADA. CAPITULO 3: REGLAS GENERALES PARA PROTECTORES TERMICOS UTILIZADOS EN LOS SISTEMAS DE PROTECCION TERMICA.</t>
  </si>
  <si>
    <t>NTC-IEC34-6R</t>
  </si>
  <si>
    <t>MAQUINAS ELECTRICAS ROTATORIAS. PARTE 6: METODOS DE ENFRIAMIENTO (CODIGO IC).</t>
  </si>
  <si>
    <t>NTC-IEC581-8A</t>
  </si>
  <si>
    <t>EQUIPOS Y SISTEMAS DE AUDIO DE ALTA FIDELIDAD. REQUERIMIENTOS MINIMOS DE DESEMPEÑO. EQUIPOS COMBINADOS.</t>
  </si>
  <si>
    <t>NTC-ISO31-10A</t>
  </si>
  <si>
    <t>CANTIDADES Y UNIDADES. PARTE 10. REACCIONES NUCLEARES Y RADIACIONES IONIZANTES.</t>
  </si>
  <si>
    <t>NTC-ISO31-12A</t>
  </si>
  <si>
    <t>CANTIDADES Y UNIDADES. PARTE 12. NUMEROS CARACTERISTICOS.</t>
  </si>
  <si>
    <t>NTC-ISO31-13A</t>
  </si>
  <si>
    <t>CANTIDADES Y UNIDADES. PARTE 13. FISICA DEL ESTADO SOLIDO.</t>
  </si>
  <si>
    <t>NTC-ISO31-5A</t>
  </si>
  <si>
    <t>CANTIDADES Y UNIDADES. PARTE 5. ELECTRICIDAD Y MAGNETISMO.</t>
  </si>
  <si>
    <t>NTC-ISO31-6A</t>
  </si>
  <si>
    <t>CANTIDADES Y UNIDADES. PARTE 6. LUZ Y RADIACIONES ELECTROMAGNETICAS AFINES.</t>
  </si>
  <si>
    <t>NTC-ISO31-7A</t>
  </si>
  <si>
    <t>CANTIDADES Y UNIDADES. PARTE 7. ACUSTICA.</t>
  </si>
  <si>
    <t>NTC-ISO31-8A</t>
  </si>
  <si>
    <t>CANTIDADES Y UNIDADES. PARTE 8. FISICOQUIMICA Y FISICA MOLECULAR.</t>
  </si>
  <si>
    <t>NTC-ISO31-9A</t>
  </si>
  <si>
    <t>CANTIDADES Y UNIDADES. PARTE 9. FISICA ATOMICA Y NUCLEAR.</t>
  </si>
  <si>
    <t>NTC-ISO8791-1R</t>
  </si>
  <si>
    <t>PAPEL Y CARTON. DETERMINACION DE LA RUGOSIDAD/LISURA - METODOS DE SALIDA DE AIRE -. PARTE 1: METODO GENERAL.</t>
  </si>
  <si>
    <t>77-METALURGIA</t>
  </si>
  <si>
    <t>65-AGRICULTURA</t>
  </si>
  <si>
    <t>35-TECNOLOGÍA DE LA INFORMACIÓN. EQUIPOS DE OFICINA</t>
  </si>
  <si>
    <t>79-TECNOLOGÍA DE LA MADERA</t>
  </si>
  <si>
    <t>83-INDUSTRIAS DEL CAUCHO Y DEL PLÁSTICO</t>
  </si>
  <si>
    <t>71-TECNOLOGÍA QUÍMICA</t>
  </si>
  <si>
    <t>29-INGENIERÍA ELÉCTRICA</t>
  </si>
  <si>
    <t>67-TECNOLOGÍA DE ALIMENTOS</t>
  </si>
  <si>
    <t>25-INGENIERÍA INDUSTRIAL</t>
  </si>
  <si>
    <t>55-EMPAQUE Y DISTRIBUCIÓN DE BIENES</t>
  </si>
  <si>
    <t>23-FLUÍDOS Y COMPONENTES PARA USO GENERAL</t>
  </si>
  <si>
    <t>01-GENERALIDADES. TERMINOLOGIA. NORMALIZACION. DOCUMENTACION</t>
  </si>
  <si>
    <t>91-MATERIALES DE LA CONSTRUCCIÓN Y EDIFICACIONES</t>
  </si>
  <si>
    <t>21-SISTEMAS Y COMPONENTES MECÁNICOS DE USO GENERAL</t>
  </si>
  <si>
    <t>87-INDUSTRIAS DE PINTURA Y COLOR</t>
  </si>
  <si>
    <t>85-TECNOLOGÍA DEL PAPEL</t>
  </si>
  <si>
    <t>97-EQUIPO DOMÉSTICO Y COMERCIAL. ENTRETENIMIENTO. DEPORTES</t>
  </si>
  <si>
    <t>17-METROLOGÍA Y MEDICIONES</t>
  </si>
  <si>
    <t>11-TECNOLOGÍA DEL CUIDADO DE LA SALUD</t>
  </si>
  <si>
    <t>75-PETRÓLEO Y TECNOLOGÍAS RELACIONADAS</t>
  </si>
  <si>
    <t>33-TELECOMUNICACIONES</t>
  </si>
  <si>
    <t>93-INGENIERÍA CIVIL</t>
  </si>
  <si>
    <t>53-EQUIPO PARA EL MANEJO DE MATERIALES</t>
  </si>
  <si>
    <t>27-INGENIERÍA DE LA ENERGÍA Y TRANSFERENCIA DE CALOR</t>
  </si>
  <si>
    <t>73-MINERÍA Y MINERALES</t>
  </si>
  <si>
    <t>37-TECNOLOGÍA DE LA IMAGEN</t>
  </si>
  <si>
    <t>CONSULTA PÚBLICA</t>
  </si>
  <si>
    <t>1. DATOS GENERALES</t>
  </si>
  <si>
    <t>Empresa</t>
  </si>
  <si>
    <t>Nombre</t>
  </si>
  <si>
    <t>Correo electrónico (institucional)</t>
  </si>
  <si>
    <t>Código</t>
  </si>
  <si>
    <t>Título</t>
  </si>
  <si>
    <t>Para los documentos del interés de su organización , marque con X el circulo que corresponda, según la escala</t>
  </si>
  <si>
    <t>Como parte del proceso de revisión sistemática para mantener una base normativa actualizada, Icontec pone a consideración de las partes interesadas los siguientes documentos propuestos para anulación y reaprobación</t>
  </si>
  <si>
    <t>I</t>
  </si>
  <si>
    <t xml:space="preserve"> </t>
  </si>
  <si>
    <t>ANULACIÓN</t>
  </si>
  <si>
    <t>REAPROBACIÓN</t>
  </si>
  <si>
    <r>
      <t xml:space="preserve"> E-mail:</t>
    </r>
    <r>
      <rPr>
        <sz val="11"/>
        <color theme="1"/>
        <rFont val="Arial Narrow"/>
        <family val="2"/>
      </rPr>
      <t xml:space="preserve"> revisionsistematica@icontec.org</t>
    </r>
    <r>
      <rPr>
        <b/>
        <sz val="11"/>
        <color theme="1"/>
        <rFont val="Arial Narrow"/>
        <family val="2"/>
      </rPr>
      <t xml:space="preserve">
 Web:</t>
    </r>
    <r>
      <rPr>
        <sz val="11"/>
        <color theme="1"/>
        <rFont val="Arial Narrow"/>
        <family val="2"/>
      </rPr>
      <t xml:space="preserve"> www.icontec.org</t>
    </r>
  </si>
  <si>
    <t>NTC3548A</t>
  </si>
  <si>
    <t>MADERAS. RECUBRIMIENTOS DECORATIVOS. VOCABULARIO.</t>
  </si>
  <si>
    <t>NTC2913A</t>
  </si>
  <si>
    <t>MADERAS. TABLEROS DE FIBRA. DEFINICION. CLASIFICACION.</t>
  </si>
  <si>
    <t>PROPUESTA DE NORMAS PARA ANULACIÓN</t>
  </si>
  <si>
    <t>Actualización</t>
  </si>
  <si>
    <t>Una vez en el sitio de consulta, utilice las siguientes credenciales</t>
  </si>
  <si>
    <r>
      <t xml:space="preserve">Una vez haya emitido los conceptos sobre los 
documentos de su interés guarde y envíe este 
archivo al siguiente correo electrónico: </t>
    </r>
    <r>
      <rPr>
        <b/>
        <sz val="11"/>
        <color rgb="FF0000FF"/>
        <rFont val="Arial Narrow"/>
        <family val="2"/>
      </rPr>
      <t>revisionsistematica@icontec.org</t>
    </r>
  </si>
  <si>
    <t>Si quiere conocer el listado de documentos puestos a consideración de las partes interesadas para anulación de clic en el icono superior.</t>
  </si>
  <si>
    <t>Para consultar los documentos puestos a consideración para anulación de clic en el icono superior.</t>
  </si>
  <si>
    <t>13 - CIENCIA Y TECNOLOGÍA E INNOVACIÓN</t>
  </si>
  <si>
    <t>Para consultar los documentos puestos a consideración para anulación ingrese a https://ecollection.icontec.org</t>
  </si>
  <si>
    <t>A continuación encontrará  agrupados por sectores el listado de los diferentes dicumentos puestos a consideración para anulación</t>
  </si>
  <si>
    <t>Documento de referencia</t>
  </si>
  <si>
    <t>Comité</t>
  </si>
  <si>
    <t>Como parte del proceso de revisión sistemática para mantener una base normativa actualizada, ICONTEC pone a consideración de las partes interesadas los siguientes documentos propuestos para anulación.</t>
  </si>
  <si>
    <t>Fecha ratificación / reaprobación</t>
  </si>
  <si>
    <t>X</t>
  </si>
  <si>
    <t>x</t>
  </si>
  <si>
    <t>A</t>
  </si>
  <si>
    <t>D</t>
  </si>
  <si>
    <t>AB</t>
  </si>
  <si>
    <t>Para los documentos de su interés, marque con una "X" el que corresponda, según la escala</t>
  </si>
  <si>
    <t>A continuación encontrará el listado de los diferentes documentos puestos a consideración para anulación, los cuales se encuentran agrupados por sectores.</t>
  </si>
  <si>
    <t>02-1 INDUSTRIA (OTROS)</t>
  </si>
  <si>
    <t>02-2 INDUSTRIA (QUÍMICO)</t>
  </si>
  <si>
    <t>02-3 INDUSTRIA (METALURGIA)</t>
  </si>
  <si>
    <t>02-4 INDUSTRIA (MAQUINARIA Y EQUIPOS)</t>
  </si>
  <si>
    <t>05 - CONSTRUCCIÓN E INGENIERÍA</t>
  </si>
  <si>
    <t>07 - LOGÍSTICA Y TRANSPORTE</t>
  </si>
  <si>
    <t>09 - ADMINISTRACIÓN ORGANIZACIONAL Y PÚBLICA</t>
  </si>
  <si>
    <t>10 - SALUD</t>
  </si>
  <si>
    <t>11 - TRANSFORMACIÓN DIGITAL</t>
  </si>
  <si>
    <t>12 - SOSTENIBILIDAD</t>
  </si>
  <si>
    <t>- El documento normativo está referenciado en alguna legislación, reglamento técnico o acto legal vigente en Colombia
- El documento normativo se usa en el país
- Proponer un experto y/o líder para el desarrollo de dicho proyecto</t>
  </si>
  <si>
    <t>Observaciones</t>
  </si>
  <si>
    <t>Para emitir su concepto sobre los documentos puestos a consideración para 
anulación de clic en el icono superior. Por favor indicarnos si:</t>
  </si>
  <si>
    <r>
      <t xml:space="preserve">- Empresa: </t>
    </r>
    <r>
      <rPr>
        <b/>
        <sz val="11"/>
        <color theme="9" tint="-0.249977111117893"/>
        <rFont val="Arial Narrow"/>
        <family val="2"/>
      </rPr>
      <t>NORMAS ANULADAS</t>
    </r>
  </si>
  <si>
    <r>
      <t xml:space="preserve">- Usuario: </t>
    </r>
    <r>
      <rPr>
        <b/>
        <sz val="11"/>
        <color theme="9" tint="-0.249977111117893"/>
        <rFont val="Arial Narrow"/>
        <family val="2"/>
      </rPr>
      <t>ICONTEC-REV.SIST24</t>
    </r>
  </si>
  <si>
    <r>
      <t xml:space="preserve">- Contraseña: </t>
    </r>
    <r>
      <rPr>
        <b/>
        <sz val="11"/>
        <color theme="9" tint="-0.249977111117893"/>
        <rFont val="Arial Narrow"/>
        <family val="2"/>
      </rPr>
      <t>ICONTEC-REV.SIST24</t>
    </r>
  </si>
  <si>
    <t>NTC 1994:1985</t>
  </si>
  <si>
    <t>NTC 2047:2002</t>
  </si>
  <si>
    <t>NTC 2049:2002</t>
  </si>
  <si>
    <t>NTC 1915:1984</t>
  </si>
  <si>
    <t>NTC 1960:1996</t>
  </si>
  <si>
    <t>NTC 1777:2001</t>
  </si>
  <si>
    <t>NTC 2277:2002</t>
  </si>
  <si>
    <t>NTC 2182:2001</t>
  </si>
  <si>
    <t>NTC 2185:1986</t>
  </si>
  <si>
    <t>NTC 2495:1988</t>
  </si>
  <si>
    <t>NTC 2526:1989</t>
  </si>
  <si>
    <t>NTC 2529:1989</t>
  </si>
  <si>
    <t>NTC 2330:1987</t>
  </si>
  <si>
    <t>NTC 2754:2002</t>
  </si>
  <si>
    <t>NTC 2668:2002</t>
  </si>
  <si>
    <t>NTC 2829:1997</t>
  </si>
  <si>
    <t>NTC 2996:1999</t>
  </si>
  <si>
    <t>NTC 2997:2002</t>
  </si>
  <si>
    <t>NTC 2998:2002</t>
  </si>
  <si>
    <t>NTC 4061:1996</t>
  </si>
  <si>
    <t>NTC 4062:1996</t>
  </si>
  <si>
    <t>NTC 5270:2004</t>
  </si>
  <si>
    <t>NTC 5271:2004</t>
  </si>
  <si>
    <t>NTC 5327:2004</t>
  </si>
  <si>
    <t>NTC 5179:2003</t>
  </si>
  <si>
    <t>NTC 5345:2005</t>
  </si>
  <si>
    <t>NTC 5081:2002</t>
  </si>
  <si>
    <t>Dibujo tecnico. Dibujo de arquitectura y construccion. Representacion de areas sobre secciones y vistas. Principios generales.</t>
  </si>
  <si>
    <t>Dibujo tecnico. Instalaciones. Simbolos graficos para fontaneria, calefaccion, ventilacion y ductos.</t>
  </si>
  <si>
    <t>Dibujos de construccion e ingenieria civil. Instalaciones. Representacion simplificada de aparatos sanitarios.</t>
  </si>
  <si>
    <t>Dibujo de edificaciones. Métodos de proyección.</t>
  </si>
  <si>
    <t>Dibujo tecnico. Dimensionamiento. Principios generales. Definiciones. Metodo de ejecucion e indicadores especiales.</t>
  </si>
  <si>
    <t>Dibujo técnico. Principios generales de representacion.</t>
  </si>
  <si>
    <t>Dibujo tecnico. Sistemas de codificacion y referencia para dibujos de construccion e ingenieria civil y documentos asociados.</t>
  </si>
  <si>
    <t>Construccion de edificios. Tolerancia. Expresion de exactitud dimensional. Principios y terminologia.</t>
  </si>
  <si>
    <t>Dibujo tecnico. Dibujo de arquitectura y construccion. Coordinacion modular. Vocabulario.</t>
  </si>
  <si>
    <t>Dibujo tecnico. Instalaciones. Parte 6. Simbolos graficos para sistemas de suministro de agua y drenaje en el campo.</t>
  </si>
  <si>
    <t>Dibujo tecnico. Ingenieria civil y arquitectura. Representacion de vistas, secciones y cortes.</t>
  </si>
  <si>
    <t>Dibujo tecnico. Tolerancias geometricas, tolerancias de forma, orientacion, posicion y desarrollo. Principios y métodos de verificacion.</t>
  </si>
  <si>
    <t>Dibujo tecnico. Simbolos graficos para la tecnologia del vacio.</t>
  </si>
  <si>
    <t>Simbolos graficos para diagramas. Planos y diagramas de instalacion para arquitectura y topografia.</t>
  </si>
  <si>
    <t>Simbolos graficos para diagramas. Equipos y dispositivos de comando y de proteccion.</t>
  </si>
  <si>
    <t xml:space="preserve">Simbolos graficos para diagramas. Parte 13: Operadores analogos. </t>
  </si>
  <si>
    <t>Simbolos graficos para diagramas. Conductores y dispositivos de conexion.</t>
  </si>
  <si>
    <t>Simbolos graficos para diagramas. Componentes pasivos basicos.</t>
  </si>
  <si>
    <t>Simbolos graficos para diagramas. Semiconductores y tubos electronicos.</t>
  </si>
  <si>
    <t xml:space="preserve">Telecomunicaciones. Sistemas de informacion geografica. Planos y documentos. Parte 1: Simbologia. </t>
  </si>
  <si>
    <t>Telecomunicaciones. Sistemas de informacion geografica. Guia para elaboracion de planos y documentos. Parte 2. Entidades y atributos.</t>
  </si>
  <si>
    <t>Ensayos para archivos verticales.</t>
  </si>
  <si>
    <t>Ensayos para archivos laterales.</t>
  </si>
  <si>
    <t>Muebles de oficina. Ensayos para asientos de sala.</t>
  </si>
  <si>
    <t>Sistemas de paneles. Ensayos (divisiones de oficina).</t>
  </si>
  <si>
    <t>Sillas para oficina, de uso general. Ensayos.</t>
  </si>
  <si>
    <t xml:space="preserve">Seguridad de los transformadores. Unidades de alimentacion y analogos. Parte 2-7: Requisitos particulares para los transformadores para juguetes. </t>
  </si>
  <si>
    <t>NTC 5939-2:2013</t>
  </si>
  <si>
    <t>NTC 3754:1995</t>
  </si>
  <si>
    <t xml:space="preserve">Motores diesel. Agente reductor de emisiones de óxidos de nitrógeno (nox) aus 32. Parte 2: Métodos de ensayo. </t>
  </si>
  <si>
    <t>Materias primas para pinturas. Colofonia.</t>
  </si>
  <si>
    <t>Siderurgica. Soldadura. Ensayos mecanicos de soldadura.</t>
  </si>
  <si>
    <t>Soldadura en acero. Bloque de calibracion no. 2 para examen ultrasonico de soldaduras.</t>
  </si>
  <si>
    <t>Soldaduras en acero. Bloques de referencia para la calibracion de equipo para examen por ultrasonido.</t>
  </si>
  <si>
    <t>Calderas. Controles y dispositivos de seguridad para las calderas de control de combustion automatico.</t>
  </si>
  <si>
    <t>NTC 2156:1998</t>
  </si>
  <si>
    <t>NTC 4327:1997</t>
  </si>
  <si>
    <t>NTC 4328:1997</t>
  </si>
  <si>
    <t>NTC 3649:1994</t>
  </si>
  <si>
    <t>NTC 3391-1:2001</t>
  </si>
  <si>
    <t>NTC 3391-2:2001</t>
  </si>
  <si>
    <t>GTC 94:2003</t>
  </si>
  <si>
    <t>NTC-ISO 10083:2004</t>
  </si>
  <si>
    <t>NTC 5281:2004</t>
  </si>
  <si>
    <t>NTC 5127:2002</t>
  </si>
  <si>
    <t>NTC 3316:1992</t>
  </si>
  <si>
    <t>NTC 3333:1992</t>
  </si>
  <si>
    <t>NTC 3243:1991</t>
  </si>
  <si>
    <t>NTC 3244:1991</t>
  </si>
  <si>
    <t>NTC 3245:1991</t>
  </si>
  <si>
    <t>NTC 3246:1991</t>
  </si>
  <si>
    <t>NTC 3247:1991</t>
  </si>
  <si>
    <t>NTC 3944:1996</t>
  </si>
  <si>
    <t>NTC 449:1971</t>
  </si>
  <si>
    <t>NTC 2962:1991</t>
  </si>
  <si>
    <t>NTC 3468:1992</t>
  </si>
  <si>
    <t>NTC 3469:1992</t>
  </si>
  <si>
    <t>NTC 3218:1991</t>
  </si>
  <si>
    <t>NTC 428:1995</t>
  </si>
  <si>
    <t>NTC 2287:1987</t>
  </si>
  <si>
    <t>NTC 1973:1984</t>
  </si>
  <si>
    <t>NTC 1599:1981</t>
  </si>
  <si>
    <t>NTC 1720:1982</t>
  </si>
  <si>
    <t>NTC 1415:1997</t>
  </si>
  <si>
    <t>NTC 1370:1996</t>
  </si>
  <si>
    <t>NTC 1261:1976</t>
  </si>
  <si>
    <t>NTC 1577:1980</t>
  </si>
  <si>
    <t>NTC 1738:1982</t>
  </si>
  <si>
    <t>NTC 1937:1984</t>
  </si>
  <si>
    <t>NTC 2410:1988</t>
  </si>
  <si>
    <t>NTC 2375:1987</t>
  </si>
  <si>
    <t>NTC 2314:1987</t>
  </si>
  <si>
    <t>NTC 3265:1991</t>
  </si>
  <si>
    <t>NTC 3360:1992</t>
  </si>
  <si>
    <t>NTC 2840:1990</t>
  </si>
  <si>
    <t>NTC 2864:1991</t>
  </si>
  <si>
    <t>NTC 2767:1990</t>
  </si>
  <si>
    <t>NTC 2768:1990</t>
  </si>
  <si>
    <t>NTC 2764:1990</t>
  </si>
  <si>
    <t>NTC 2578:1989</t>
  </si>
  <si>
    <t>NTC 1348:1995</t>
  </si>
  <si>
    <t>NTC 3668:1995</t>
  </si>
  <si>
    <t>NTC 3702:1995</t>
  </si>
  <si>
    <t>NTC 4457:1998</t>
  </si>
  <si>
    <t>NTC 4746:1999</t>
  </si>
  <si>
    <t>NTC 2689:1990</t>
  </si>
  <si>
    <t>NTC 2669:1997</t>
  </si>
  <si>
    <t>NTC 2785:1997</t>
  </si>
  <si>
    <t>NTC 2786:1997</t>
  </si>
  <si>
    <t>NTC 2787:1997</t>
  </si>
  <si>
    <t>NTC 2788:1990</t>
  </si>
  <si>
    <t>NTC 3496:2009</t>
  </si>
  <si>
    <t>NTC 3509:1993</t>
  </si>
  <si>
    <t>NTC 3530:1993</t>
  </si>
  <si>
    <t>NTC 3979:1996</t>
  </si>
  <si>
    <t>NTC 4028:1995</t>
  </si>
  <si>
    <t>NTC 4029:1995</t>
  </si>
  <si>
    <t>NTC 4037:1995</t>
  </si>
  <si>
    <t>NTC 1592:1993</t>
  </si>
  <si>
    <t>NTC 1496:1996</t>
  </si>
  <si>
    <t>NTC 1124:1993</t>
  </si>
  <si>
    <t>NTC 1108:1991</t>
  </si>
  <si>
    <t>NTC 1050:1975</t>
  </si>
  <si>
    <t>NTC 1645:1996</t>
  </si>
  <si>
    <t>NTC 1709-1:1996</t>
  </si>
  <si>
    <t>NTC 1709-2:1997</t>
  </si>
  <si>
    <t>NTC 1761:2005</t>
  </si>
  <si>
    <t>NTC 2358:1999</t>
  </si>
  <si>
    <t>NTC 2432:1988</t>
  </si>
  <si>
    <t>NTC 2502-1:2005</t>
  </si>
  <si>
    <t>NTC 2502-2:2005</t>
  </si>
  <si>
    <t>NTC 4524:1998</t>
  </si>
  <si>
    <t>NTC 858-1:1997</t>
  </si>
  <si>
    <t>NTC 858-2:1997</t>
  </si>
  <si>
    <t>NTC 858-3:1997</t>
  </si>
  <si>
    <t>NTC 858-4:1997</t>
  </si>
  <si>
    <t>NTC 886:1981</t>
  </si>
  <si>
    <t>NTC 887:1981</t>
  </si>
  <si>
    <t>NTC 2458:1988</t>
  </si>
  <si>
    <t>NTC 2475:1988</t>
  </si>
  <si>
    <t>NTC 2478:1988</t>
  </si>
  <si>
    <t>NTC 2408:1988</t>
  </si>
  <si>
    <t>NTC 2033:1985</t>
  </si>
  <si>
    <t>NTC 1820:1982</t>
  </si>
  <si>
    <t>NTC 1718:1998</t>
  </si>
  <si>
    <t>NTC 1684:1981</t>
  </si>
  <si>
    <t>NTC 1045:1985</t>
  </si>
  <si>
    <t>NTC 1100:1990</t>
  </si>
  <si>
    <t>NTC 1175:1985</t>
  </si>
  <si>
    <t>NTC 1258:1988</t>
  </si>
  <si>
    <t>NTC 1535:1980</t>
  </si>
  <si>
    <t>NTC 1430:1978</t>
  </si>
  <si>
    <t>NTC 3855:1996</t>
  </si>
  <si>
    <t>NTC 3414:1992</t>
  </si>
  <si>
    <t>NTC 3415:1992</t>
  </si>
  <si>
    <t>NTC 3413:1992</t>
  </si>
  <si>
    <t>NTC 3264:1991</t>
  </si>
  <si>
    <t>NTC 2843:1990</t>
  </si>
  <si>
    <t>NTC 2844:1990</t>
  </si>
  <si>
    <t>NTC 2845:1990</t>
  </si>
  <si>
    <t>NTC 2549:1989</t>
  </si>
  <si>
    <t>NTC 2550:2001</t>
  </si>
  <si>
    <t>Cilindros para acetileno. Requisitos basicos. Parte 1. Cilindros sin fusibles.</t>
  </si>
  <si>
    <t xml:space="preserve">Cilindros para acetileno. Requisitos basicos. Parte 2: Cilindros con fusibles. </t>
  </si>
  <si>
    <t>Guias para la inspeccion visual y recalificacion de cilindros de alta presion reforzados con fibra.</t>
  </si>
  <si>
    <t>Concentradores de oxigeno para uso con sistemas de tuberia para gas medicinal.</t>
  </si>
  <si>
    <t>Recipientes para almacenamiento de GLP utilizado como combustible vehicular.</t>
  </si>
  <si>
    <t>Sistemas masivos de oxigeno en la instalacion del consumidor.</t>
  </si>
  <si>
    <t>Herramientas manuales industriales. Plomadas.</t>
  </si>
  <si>
    <t>Textiles y confecciones. Maquinaria textil y accesorios. Maquinas urdidoras. Preparacion de la urdimbre para la tejeduria. Vocabulario.</t>
  </si>
  <si>
    <t>Siderurgia. Acoples para cables metalicos para propositos generales. Caracteristicas generales y condiciones de aceptacion.</t>
  </si>
  <si>
    <t>Siderurgia. Acoples para cables metalicos para propositos generales. Requisitos especiales para acoples producidos por forja o maquinado.</t>
  </si>
  <si>
    <t>Siderurgia. Acoples para cables metalicos para propositos generales. Requisitos especiales para acoples producidos por fundicion.</t>
  </si>
  <si>
    <t>Siderurgia. Procedimientos para acoplamiento de cables. Acoplamiento con metal fundido.</t>
  </si>
  <si>
    <t>Siderurgia. Procedimientos para acoplamiento de cables. Acoplamiento con resina.</t>
  </si>
  <si>
    <t>Tuberia rigida de cobre sin costura. Tamaños normalizados.</t>
  </si>
  <si>
    <t>Alambre de acero al carbono para resortes para valvulas.</t>
  </si>
  <si>
    <t>Siderurgia. Fundiciones de hierro ferritico y ductil para retencion de presion y uso a altas temperaturas.</t>
  </si>
  <si>
    <t>Siderurgia. Fundiciones de hierro resistentes a la abrasion.</t>
  </si>
  <si>
    <t>Siderurgia. Fundiciones de acero - al cromo y al cromo-niquel -, resistentes al calor, para aplicaciones generales.</t>
  </si>
  <si>
    <t>Electrotecnia. Metodo de ensayo para determinar la tension de ruptura dielectrica en aceites aislantes derivados del petroleo usando electrodos del tipo vde.</t>
  </si>
  <si>
    <t>Fundiciones ferrosas. Fundiciones de hierro. Terminologia.</t>
  </si>
  <si>
    <t>Metalurgia. Fundiciones. Evaluacion de la tendencia al temple.</t>
  </si>
  <si>
    <t>Metalurgia. Fundicion maleable.</t>
  </si>
  <si>
    <t>Metalurgia. Aceros aleados. Designacion por composicion quimica.</t>
  </si>
  <si>
    <t>Metalurgia. Fundiciones de acero austenitico al manganeso.</t>
  </si>
  <si>
    <t>Fundicion de grafito esferoidal. Clasificacion.</t>
  </si>
  <si>
    <t>Fundicion de hierro gris. Clasificacion.</t>
  </si>
  <si>
    <t>Chatarra de acero. Clasificacion y caracteristicas generales.</t>
  </si>
  <si>
    <t>Metales no ferrosos. Cobre y aleaciones de cobre. Calculo del tamano de grano promedio.</t>
  </si>
  <si>
    <t>Metales no ferrosos. Cinc en lingotes.</t>
  </si>
  <si>
    <t>Metales no ferrosos. Aluminio, magnesio y sus aleaciones. Designacion de temples.</t>
  </si>
  <si>
    <t>Metales no ferrosos. Barras, tubos y perfiles extruidos de aluminio y de aleaciones de aluminio forjado - fraguado -. Condiciones tecnicas para inspeccion y entrega.</t>
  </si>
  <si>
    <t>Metales no ferrosos. Anodizado del aluminio y sus aleaciones - determinacion de la masa por unidad de area - densidad de superficie - de la pelicula anodica-metodo gravimetrico.</t>
  </si>
  <si>
    <t>Metales no ferrosos. Anodizado del aluminio y sus aleaciones. Determinacion de la perdida del poder absorbente de la pelicula anodica despues del sellado. Ensayo por gotas de colorante tratamiento con acido inicial.</t>
  </si>
  <si>
    <t>Metales no ferrosos. Especificaciones para aleaciones de metal blanco antifriccion - babbit -.</t>
  </si>
  <si>
    <t>Metales no ferrosos. Aleaciones de aluminio en forma de lingotes para fundicion en arena, en moldes permanentes y fundicion a presion.</t>
  </si>
  <si>
    <t>Metales no ferrosos. Especificacion para fundiciones inyectadas de aleacion de aluminio.</t>
  </si>
  <si>
    <t>Metales no ferrosos. Plomo en lingotes. Especificaciones.</t>
  </si>
  <si>
    <t>Metales no ferrosos. Aluminio forjado, laminas de aleacion de aluminio, flejes y platinas. Condiciones tecnicas de inspeccion y entrega.</t>
  </si>
  <si>
    <t>Metales no ferrosos. Aluminio forjado y aleacion de aluminio extruido. Varillas/barras, tubos y perfiles. Tolerancias dimensionales y de forma.</t>
  </si>
  <si>
    <t>Metales no ferrosos. Aluminio forjado, laminas de aleacion de aluminio. Flejes y platinas. Tolerancias en la forma de dimensiones.</t>
  </si>
  <si>
    <t>Metales no ferrosos. Anodizado de aluminio y sus aleaciones. Revestimientos de oxido anodico sobre aluminio.</t>
  </si>
  <si>
    <t>Hojas de afeitar de doble filo.</t>
  </si>
  <si>
    <t>Maquina de afeitar no electrica. Maquina de afeitar con cartucho desechable.</t>
  </si>
  <si>
    <t>Maquinas de afeitar desechables con cartucho de doble hoja.</t>
  </si>
  <si>
    <t>Determinacion de la resistencia a la abrasion de recubrimientos organicos con el aparato taber para abrasion.</t>
  </si>
  <si>
    <t>Cerraduras, vocabulario.</t>
  </si>
  <si>
    <t>Elementos mecanicos. Remaches de aluminio y aleacion de aluminio. Varillas y alambres para remachar en frio.</t>
  </si>
  <si>
    <t>Pernos, tornillos y accesorios. Terminologia y nomenclatura.</t>
  </si>
  <si>
    <t>Elementos de fijacion. Pernos de cabeza hexagonal. Productos grados a y b.</t>
  </si>
  <si>
    <t>Elementos de fijacion. Tornillos de cabeza hexagonal. Grados A y B.</t>
  </si>
  <si>
    <t>Elementos de fijacion. Tuercas hexagonales. Tipo 1 - grados A y B.</t>
  </si>
  <si>
    <t>Elementos de fijacion. Tuercas hexagonales. Tipo 2 - grados A y B.</t>
  </si>
  <si>
    <t>Electrotecnia. Herrajes y accesorios para redes y líneas aéreas de distribución de energía eléctrica. Cintas y hebillas de acero inoxidable.</t>
  </si>
  <si>
    <t>Tornilleria. Tornillos de cabeza ranurada para madera.</t>
  </si>
  <si>
    <t>Elementos de sujecion. Tornillos metricos de cabeza redonda y cuello cuadrado.</t>
  </si>
  <si>
    <t>Elementos de fijacion. Tornillos de maquina y tuercas para tornillos de maquina.</t>
  </si>
  <si>
    <t>Elementos de fijacion. Pernos de acero de alta resistencia, clase 10. 9 y 10. 9. 3 para juntas de acero estructurales - sistema metrico -.</t>
  </si>
  <si>
    <t>Elementos de fijacion. Pernos de alta resistencia destinados a juntas de acero estructurales -sistema metrico-.</t>
  </si>
  <si>
    <t>Elementos de fijacion. Especificacion para tornillos y pernos de acero, sin cabeza, de alta resistencia.</t>
  </si>
  <si>
    <t>Elementos mecanicos. Tornillos para madera (serie inglesa).</t>
  </si>
  <si>
    <t>Elementos de fijacion. Tornillos y pernos de cabeza cuadrada y hexagonal. Serie inglesa.</t>
  </si>
  <si>
    <t>Elementos de fijacion. Roscas cilindricas. Vocabulario.</t>
  </si>
  <si>
    <t>Elementos de fijacion. Roscas ISO para tornillos de uso general. Perfil basico.</t>
  </si>
  <si>
    <t>Rosca metrica iso. Serie general de diametros y pasos.</t>
  </si>
  <si>
    <t>Elementos de fijacion. Tuercas cuadradas y hexagonales. Serie inglesa.</t>
  </si>
  <si>
    <t>Elementos de fijacion. Requisitos de materiales y mecanicos para tuercas de acero.</t>
  </si>
  <si>
    <t>Discontinuidades superficiales en tuercas.</t>
  </si>
  <si>
    <t>Arandelas de presion (serie inglesa).</t>
  </si>
  <si>
    <t>Elementos de fijacion. Tuercas hexagonales de acero con especificaciones de torque remanente. Propiedades mecanicas y de funcionamiento.</t>
  </si>
  <si>
    <t>Elementos de fijacion. Clavos para ser usados en madera y materiales a base de madera. Definiciones.</t>
  </si>
  <si>
    <t>Requisitos de materiales y mecanicos para pernos de rueda. Serie metrica.</t>
  </si>
  <si>
    <t>Requisitos de materiales y mecanicos para pernos de rueda. Serie inglesa.</t>
  </si>
  <si>
    <t>Elementos de fijacion, de acero inoxidable, resistencia a la corrosion, especificaciones.</t>
  </si>
  <si>
    <t>Descarburizacion en elementos de fijacion roscados templados y revenidos.</t>
  </si>
  <si>
    <t>Elementos de fijacion. Requisitos mecanicos y de materiales para disposicion de retencion roscados exteriormente.</t>
  </si>
  <si>
    <t>Elementos de fijacion. Discontinuidades superficiales en pernos, tornillos y esparragos para aplicaciones generales.</t>
  </si>
  <si>
    <t>Elementos de fijacion. Discontinuidades superficiales en pernos, tornillos y esparragos para aplicaciones en fatiga.</t>
  </si>
  <si>
    <t>Transporte y embalaje. Tambores metalicos de 210 L de capacidad.</t>
  </si>
  <si>
    <t>Transporte y embalaje. Tambores metalicos de 60 litros de capacidad.</t>
  </si>
  <si>
    <t>Embalajes. Pacas de algodon.</t>
  </si>
  <si>
    <t>Embalajes. Dimensiones de embalajes rigidos rectangulares. Embalajes para transporte.</t>
  </si>
  <si>
    <t>Embalajes. Tamano de las unidades de carga. Dimensiones.</t>
  </si>
  <si>
    <t>Embalajes. Contenedores de carga serie 1. Medidas de seguridad y manejo.</t>
  </si>
  <si>
    <t>Embalajes. Envases metalicos hermeticos para alimentos y bebidas. Diametros internos para envases redondos.</t>
  </si>
  <si>
    <t>Embalajes. Contenedores de carga de la serie 1. Contenedores plataforma.</t>
  </si>
  <si>
    <t>Embalaje metalico. Flejes (zunchos) de acero para embalajes.</t>
  </si>
  <si>
    <t>Transporte y embalaje. Contenedores de la serie 1. Contenedores térmicos.</t>
  </si>
  <si>
    <t>Contenedores. Definiciones.</t>
  </si>
  <si>
    <t>Contenedores de la clase 1. Clasificacion, dimensiones y masa bruta maxima.</t>
  </si>
  <si>
    <t>Contenedores. Codificacion, identificacion y rotulado.</t>
  </si>
  <si>
    <t>Envases metálicos a presión (aerosoles) con capacidad máxima de 1 400 cm3.</t>
  </si>
  <si>
    <t>Transporte y embalaje. Contenedores serie 1. Esquineros. Especificaciones.</t>
  </si>
  <si>
    <t>Contenedores de la serie 1 para carga en general. Especificaciones y ensayos.</t>
  </si>
  <si>
    <t>Contenedores de carga. Contenedores para aire/superficie - intermodal -. Propositos generales. Especificaciones y ensayos.</t>
  </si>
  <si>
    <t>Embalajes metalicos. Envases metalicos redondos de lamina delgada para uso general. Volumenes nominales de llenado y diametros nominales.</t>
  </si>
  <si>
    <t>Embalajes metalicos. Envases metalicos no redondos de lamina delgada para uso general. Volumenes nominales de llenado y secciones transversales nominales.</t>
  </si>
  <si>
    <t>Embalajes metalicos. Envases metalicos de lamina delgada con acabados soldados y ventilaciones para leche y productos derivados. Capacidades y diametros relacionados.</t>
  </si>
  <si>
    <t>Recipientes metalicos. Recomendaciones para la disposicion de cilindros y acumuladores inservibles que contienen gases conocidos.</t>
  </si>
  <si>
    <t>Embalajes metalicos. Envases con un extremo abierto de lamina delgada. Definicion y metodos de determinacion para dimensiones y capacidades.</t>
  </si>
  <si>
    <t>Embalajes metalicos. Envases de uso general de lamina delgada. Definicion y métodos de determinacion para dimensiones y capacidades.</t>
  </si>
  <si>
    <t>Embalajes metalicos. Envases aerosol de lamina delgada. Definiciones y métodos de determinacion para dimensiones y capacidades.</t>
  </si>
  <si>
    <t>Embalajes. Contenedores de la clase 1. Manejo y seguridad.</t>
  </si>
  <si>
    <t>Acero reducido en frio recubierto electroliticamente con cromo y oxido de cromo.</t>
  </si>
  <si>
    <t>NTC 2885:2009</t>
  </si>
  <si>
    <t>NTC 2540:1997</t>
  </si>
  <si>
    <t>GTC 152:2006</t>
  </si>
  <si>
    <t>NTC 5428-1:2006</t>
  </si>
  <si>
    <t>NTC 5428-2:2006</t>
  </si>
  <si>
    <t>NTC 5428-3:2006</t>
  </si>
  <si>
    <t>NTC 5428-4:2006</t>
  </si>
  <si>
    <t>NTC 5428-5:2006</t>
  </si>
  <si>
    <t>NTC-ISO 4348:1994</t>
  </si>
  <si>
    <t>NTC 2826:1990</t>
  </si>
  <si>
    <t>NTC 4135:1997</t>
  </si>
  <si>
    <t>NTC 4137:1997</t>
  </si>
  <si>
    <t>NTC 4138:1997</t>
  </si>
  <si>
    <t>NTC 2064:1997</t>
  </si>
  <si>
    <t>NTC 2065:1985</t>
  </si>
  <si>
    <t>NTC 2066:1985</t>
  </si>
  <si>
    <t>NTC 2067:1985</t>
  </si>
  <si>
    <t>NTC 2193:1993</t>
  </si>
  <si>
    <t>NTC 2124:1986</t>
  </si>
  <si>
    <t>NTC 1033:1996</t>
  </si>
  <si>
    <t>NTC 1572:1980</t>
  </si>
  <si>
    <t>NTC 2715:1990</t>
  </si>
  <si>
    <t>NTC 3425:1992</t>
  </si>
  <si>
    <t>NTC 1411:2000</t>
  </si>
  <si>
    <t>NTC 1013:1984</t>
  </si>
  <si>
    <t>NTC 1696:1981</t>
  </si>
  <si>
    <t>NTC 1945:1984</t>
  </si>
  <si>
    <t>NTC 1873:1983</t>
  </si>
  <si>
    <t>NTC 1883:1983</t>
  </si>
  <si>
    <t>NTC 1505:1996</t>
  </si>
  <si>
    <t>NTC 1324:1977</t>
  </si>
  <si>
    <t>NTC 2870:1991</t>
  </si>
  <si>
    <t>NTC 2582:1997</t>
  </si>
  <si>
    <t>NTC 4329:1997</t>
  </si>
  <si>
    <t>NTC 4752:1999</t>
  </si>
  <si>
    <t>Extintores portátiles contra incendios.</t>
  </si>
  <si>
    <t>Fuentes de potencia estabilizadas. Salida C. A.</t>
  </si>
  <si>
    <t>Esquema para la clasificacion de los aparatos que utilizan combustibles gaseosos segun la forma de evacuacion de los productos de la combustion (tipos).</t>
  </si>
  <si>
    <t xml:space="preserve">Aparatos eléctricos para la detección y medición de gases inflamables. Parte 1: Requisitos generales y métodos de ensayo. </t>
  </si>
  <si>
    <t xml:space="preserve">Aparatos eléctricos para la detección y medición de gases inflamables. Parte 2: Requisitos de funcionamiento para los aparatos del grupo i, pudiendo indicar una fracción volumetrica de hasta un 5 % de metano en aire. </t>
  </si>
  <si>
    <t xml:space="preserve">Aparatos eléctricos para la detección y medida de los gases inflamables. Parte 3: Requisitos de funcionamiento para los aparatos del grupo i, pudiendo indicar una fracción volumétrica de hasta un 100 % de metano en aire. </t>
  </si>
  <si>
    <t xml:space="preserve">Aparatos eléctricos para la detección y medida de gases inflamables. Parte 4: Requisitos de funcionamiento para los aparatos del grupo ii, pudiendo indicar una fracción volumétrica de hasta el 100 % del límite inferior de explosividad. </t>
  </si>
  <si>
    <t>Aparatos eléctricos para la detección y medida de gases inflamables. Parte 5. Requisitos de funcionamiento para los aparatos del grupo ii, pudiendo indicar una fracción volumétrica de hasta el 100 % de gas.</t>
  </si>
  <si>
    <t>Elementos mecanicos. Cadenas transportadoras de tableta y piñon. Tabletas y piñones empleados en cadenas transportadoras.</t>
  </si>
  <si>
    <t>Aparatos mecanicos. Dispositivos generales para medidores de volumen de gas.</t>
  </si>
  <si>
    <t>Especificacion para fundiciones metalicas compuestas de bronce o aleacion de cobre con estaño, plomo y cinc.</t>
  </si>
  <si>
    <t>Accesorios para tuberia de refrigeracion. Especificaciones generales.</t>
  </si>
  <si>
    <t>Accesorios para tuberia de automovil.</t>
  </si>
  <si>
    <t>Mecanica. Transmisiones por correas. Correas en v clasicas y angostas longitudinales en sistema de referencia.</t>
  </si>
  <si>
    <t>Mecanica. Transmisiones por correas en v y poleas acanaladas. Definiciones.</t>
  </si>
  <si>
    <t>Mecanica. Poleas acanaladas para correas en v de uso industrial. Serie metrica. Dimensiones.</t>
  </si>
  <si>
    <t>Mecanica. Poleas acanaladas para correas en v de uso industrial. Serie metrica. Inspeccion geometrica.</t>
  </si>
  <si>
    <t>Mecanica. Valvulas de mariposa con asiento elastico.</t>
  </si>
  <si>
    <t>Caucho. Oxido de magnesio para la industria del caucho.</t>
  </si>
  <si>
    <t xml:space="preserve">Glosario de terminos de engranajes. Parte 1: Definiciones geometricas. </t>
  </si>
  <si>
    <t>Mecanica. Poleas para correas planas de transmision. Dimensiones.</t>
  </si>
  <si>
    <t xml:space="preserve">Maquinaria agricola. Enganche de tres puntos para tractores agricolas. Parte 1: Categorias 1, 2 y 3. </t>
  </si>
  <si>
    <t>Maquinas e implementos para la industria agricola. Equipos para trabajar la tierra. Puntas y palas para cultivadoras. Dimensiones principales de fijacion.</t>
  </si>
  <si>
    <t>Maquinaria agricola. Discos para implementos agricolas.</t>
  </si>
  <si>
    <t>Mecanica. Picos y zapapicos. Requisitos generales.</t>
  </si>
  <si>
    <t>Maquinaria agricola. Bombas manuales de aspersion - fumigadoras - de presion neumatica.</t>
  </si>
  <si>
    <t>Maquinaria agricola. Rastrillo de discos para traccion animal.</t>
  </si>
  <si>
    <t>Mecánica. Máquinas y herramienta. Simbolos de las indicaciones.</t>
  </si>
  <si>
    <t>Mecanica. Formones y gubias.</t>
  </si>
  <si>
    <t>Herramientas para el ensamble de tornillos y tuercas. Designacion.</t>
  </si>
  <si>
    <t>Tornos paralelos para uso general. Condiciones de ensayo para la verificacion de precision.</t>
  </si>
  <si>
    <t>Maquinas y equipos. Compresores de desplazamiento - pruebas de aceptacion.</t>
  </si>
  <si>
    <t>Maquinas y herramientas. Especificacion para las partes soldadas de una maquina herramienta cortadora de metal.</t>
  </si>
  <si>
    <t>Codigo de aceptacion para maquinas herramientas. Precision geometrica de maquina que operan en condiciones sin carga o en condiciones de terminacion.</t>
  </si>
  <si>
    <t>Control numerico de maquinas. Formatos de programas y definicion de codigos de programacion. Formato de datos para posicionamiento, movimiento lineal y sistema de control de contorneado.</t>
  </si>
  <si>
    <t>03 - MINERÍA, PETRÓLEO Y GAS</t>
  </si>
  <si>
    <t>NTC 4374:1998</t>
  </si>
  <si>
    <t>Establecimiento de un sistema de informacion para el control operacional en un establecimiento hotelero.</t>
  </si>
  <si>
    <t>NTC 4424-1:1998</t>
  </si>
  <si>
    <t>NTC 4424-2:1998</t>
  </si>
  <si>
    <t>NTC 4424-3:1998</t>
  </si>
  <si>
    <t>NTC 4424-4:1998</t>
  </si>
  <si>
    <t>NTC 4424-5:1998</t>
  </si>
  <si>
    <t>NTC 4424-6:1998</t>
  </si>
  <si>
    <t>NTC 4424-7:1998</t>
  </si>
  <si>
    <t>NTC 4424-8:1998</t>
  </si>
  <si>
    <t>NTC 5189:2003</t>
  </si>
  <si>
    <t>NTC 5190:2003</t>
  </si>
  <si>
    <t>NTC 503:1972</t>
  </si>
  <si>
    <t>NTC 4484:1998</t>
  </si>
  <si>
    <t>NTC 4485:1998</t>
  </si>
  <si>
    <t>NTC 455:1978</t>
  </si>
  <si>
    <t>NTC 544:1998</t>
  </si>
  <si>
    <t>NTC 922:1975</t>
  </si>
  <si>
    <t>NTC 2895:1992</t>
  </si>
  <si>
    <t>NTC 1657:1994</t>
  </si>
  <si>
    <t>NTC 4527:1998</t>
  </si>
  <si>
    <t>NTC 4528:1998</t>
  </si>
  <si>
    <t>NTC 4529:1998</t>
  </si>
  <si>
    <t>NTC 4555:1998</t>
  </si>
  <si>
    <t>NTC 3818:1996</t>
  </si>
  <si>
    <t>NTC 3819:1996</t>
  </si>
  <si>
    <t>NTC 3359:1992</t>
  </si>
  <si>
    <t>NTC 15:1993</t>
  </si>
  <si>
    <t>NTC 5981:2013</t>
  </si>
  <si>
    <t>NTC 2771:1990</t>
  </si>
  <si>
    <t>NTC 1881:1983</t>
  </si>
  <si>
    <t>NTC 1834:1983</t>
  </si>
  <si>
    <t>NTC 1835:1983</t>
  </si>
  <si>
    <t>NTC 1836:1983</t>
  </si>
  <si>
    <t>NTC 1826:1982</t>
  </si>
  <si>
    <t>NTC 1827:1982</t>
  </si>
  <si>
    <t>NTC 1355:1977</t>
  </si>
  <si>
    <t>NTC 4576:1999</t>
  </si>
  <si>
    <t>NTC 2238:1987</t>
  </si>
  <si>
    <t>NTC 3699:1995</t>
  </si>
  <si>
    <t>NTC 4117:1997</t>
  </si>
  <si>
    <t>NTC 2572:2010</t>
  </si>
  <si>
    <t>NTC 5712:2009</t>
  </si>
  <si>
    <t>NTC 5682:2009</t>
  </si>
  <si>
    <t>NTC 274:1995</t>
  </si>
  <si>
    <t>NTC 5539:2007</t>
  </si>
  <si>
    <t xml:space="preserve">Protesis. Pruebas estructurales de las protesis de las extremidades inferiores. Parte 1: Configuracion de las pruebas. </t>
  </si>
  <si>
    <t xml:space="preserve">Protesis. Pruebas estructurales de las protesis de las extremidades inferiores. Parte 2: Muestras de prueba. </t>
  </si>
  <si>
    <t xml:space="preserve">Protesis. Pruebas estructurales de las protesis de las extremidades inferiores. Parte 3: Principales pruebas estructurales. </t>
  </si>
  <si>
    <t xml:space="preserve">Protesis. Pruebas estructurales de las protesis de las extremidades inferiores. Parte 4: Parametros de carga de las principales pruebas estructurales. </t>
  </si>
  <si>
    <t xml:space="preserve">Protesis. Pruebas estructurales de las protesis de las extremidades inferiores. Parte 5: Pruebas estructurales suplementarias. </t>
  </si>
  <si>
    <t xml:space="preserve">Protesis. Pruebas estructurales de las protesis de las extremidades inferiores. Parte 6: Parametros de carga de pruebas estructurales complementarias. </t>
  </si>
  <si>
    <t xml:space="preserve">Protesis. Pruebas estructurales de las protesis de las extremidades inferiores. Parte 7: Documento de presentacion de prueba. </t>
  </si>
  <si>
    <t xml:space="preserve">Protesis. Pruebas estructurales de las protesis de las extremidades inferiores. Parte 8: Informe de la prueba. </t>
  </si>
  <si>
    <t>Informatica para la salud. Aplicaciones informaticas para personas con discapacidad. Requisitos de accesibilidad de las plataformas informaticas. Soporte fisico.</t>
  </si>
  <si>
    <t>Informatica para la salud. Aplicaciones informaticas para personas con discapacidad. Requisitos de accesibilidad de las plataformas informaticas. Soporte logico.</t>
  </si>
  <si>
    <t>Dimensiones modulares de puertas de madera y de puertas metalicas.</t>
  </si>
  <si>
    <t>Ingenieria civil y arquitectura. Baldosas para pisos. Metodo de ensayo para determinar la indentacion de baldosas para piso resiliente (ensayo de mcburney).</t>
  </si>
  <si>
    <t>Ingenieria civil y arquitectura. Baldosas para pisos. Metodo de ensayo para determinar la estabilidad dimensional de recubrimientos no textiles resilientes para piso.</t>
  </si>
  <si>
    <t>Dimensiones modulares de vanos para ventanas.</t>
  </si>
  <si>
    <t>Ingenieria civil y arquitectura. Baldosas para pisos. Métodos de ensayo para determinar la resistencia quimica de recubrimientos de pisos no textiles resilientes.</t>
  </si>
  <si>
    <t>Ladrillos silico calcareos.</t>
  </si>
  <si>
    <t>Ingenieria civil y arquitectura. Practica recomendada para el acabado de placas y sobrepisos de concreto aptos para recibir "in situ" un piso determinado.</t>
  </si>
  <si>
    <t>Seguridad. Cajas de seguridad para proteccion contra robo.</t>
  </si>
  <si>
    <t>Uniones roscadas de hierro maleable para tuberia.</t>
  </si>
  <si>
    <t>Tapones, acoples reductores y tuercas de seguridad en hierro roscados para tubos.</t>
  </si>
  <si>
    <t>Hierro maleable cupula.</t>
  </si>
  <si>
    <t>Accesorios roscados de hierro maleable.</t>
  </si>
  <si>
    <t>Tuberia metalica. Recubrimiento epoxico con adherencia mediante fusion para aplicacion externa sobre tuberia de acero.</t>
  </si>
  <si>
    <t>Tuberia metalica. Recubrimiento de polietileno para tuberia metalica.</t>
  </si>
  <si>
    <t>Tuberias metalicas. Bridas y accesorios con brida para tubos de hierro fundido.</t>
  </si>
  <si>
    <t>Tuberia metalica. Tubos de acero al carbono soldados por resistencia electrica para condensadores e intercambiadores de calor.</t>
  </si>
  <si>
    <t>Método de ensayo para determinar el esfuerzo residual promedio del concreto reforzado con fibra.</t>
  </si>
  <si>
    <t>Higiene y seguridad. Mallas para seguridad industrial.</t>
  </si>
  <si>
    <t>Ingenieria civil y arquitectura. Comportamiento al fuego de materiales de construcción. Ensayo a la llama de alcohol.</t>
  </si>
  <si>
    <t>Higiene y seguridad. Protectores individuales de ojos. Filtros infrarrojos.</t>
  </si>
  <si>
    <t>Higiene y seguridad. Protectores individuales de ojos. Filtros ultravioleta.</t>
  </si>
  <si>
    <t>Higiene y seguridad. Protectores individuales de ojos para soldar. Utilizacion y requisitos de transmitancia.</t>
  </si>
  <si>
    <t>Higiene y seguridad. Protectores individuales de ojos. Métodos de ensayo no ópticos.</t>
  </si>
  <si>
    <t>Higiene y seguridad. Protector de ojos. Métodos de ensayo ópticos.</t>
  </si>
  <si>
    <t>Construccion. Comportamiento al fuego. Vocabulario.</t>
  </si>
  <si>
    <t>Desinfeccion de instalaciones de almacenamiento de agua potable.</t>
  </si>
  <si>
    <t>Elementos filtrantes de ceramica para filtros domesticos para agua, fabricados en ceramica.</t>
  </si>
  <si>
    <t>Aguas. Poliaminas epi-dma para el tratamiento de aguas.</t>
  </si>
  <si>
    <t>Desinfectacion de plantas para el tratamiento de aguas.</t>
  </si>
  <si>
    <t>Material filtrante granular.</t>
  </si>
  <si>
    <t>Método de ensayo para determinar la capacidad de los "productos enrollados de control de erosión (PECE)" sin crecimiento vegetal para proteger los suelos arenosos de esfuerzos cortantes inducidos hidráulicamente bajo condiciones de banco de escala.</t>
  </si>
  <si>
    <t>Metodo de ensayo indice para determinar la capacidad de los productos enrollados de control de erosion (PECE) no vegetados para proteger el suelo de la salpicadura de lluvia y escorrentia asociada bajo condiciones de banco de escala.</t>
  </si>
  <si>
    <t>Ingenieria civil y arquitectura. Tanques de fibrocemento.</t>
  </si>
  <si>
    <t>Pozos profundos de agua.</t>
  </si>
  <si>
    <t>NTC 3962:1996</t>
  </si>
  <si>
    <t>NTC 2859:1991</t>
  </si>
  <si>
    <t>NTC 3390:1992</t>
  </si>
  <si>
    <t>NTC 1712-2:1997</t>
  </si>
  <si>
    <t>NTC 1765:1982</t>
  </si>
  <si>
    <t>NTC 1932:1984</t>
  </si>
  <si>
    <t>NTC 1139:1976</t>
  </si>
  <si>
    <t>NTC 3770:2003</t>
  </si>
  <si>
    <t>Vehiculos automotores. Ensayo de impacto del ensamble rueda-llanta - vehiculos de pasajeros, camiones livianos y vehiculos para propositos multiples- contra obstaculos en carretera.</t>
  </si>
  <si>
    <t>Automotores. Pernos de bola y ensamble. Perno de bola, alojamiento. Sistema no metrico.</t>
  </si>
  <si>
    <t>Automotores. Guia para la seleccion de metales para pernos de bola.</t>
  </si>
  <si>
    <t>Automotores. Resortes helicoidales para suspension. Tiras de ensayo, soporte y calibracion para granallado.</t>
  </si>
  <si>
    <t>Automotores. Barras de acero para la fabricacion de resortes helicoidales de suspension.</t>
  </si>
  <si>
    <t>Automotores. Platinas de acero para la fabricacion de resortes de hoja para suspension.</t>
  </si>
  <si>
    <t>Rueda para llantas neumaticas tipo 2. Requisitos y métodos de ensayo.</t>
  </si>
  <si>
    <t>Sistemas bicombustible GLP/gasolina o dedicados a GLP</t>
  </si>
  <si>
    <t>NTC 5563:2007</t>
  </si>
  <si>
    <t>NTC 2875:1991</t>
  </si>
  <si>
    <t>Prendade señalizacion de alta visibilidad métodos de ensayo y requisitos.</t>
  </si>
  <si>
    <t>Higiene y seguridad. Seguridad en edificios. Sistemas extintores de bioxido de carbono.</t>
  </si>
  <si>
    <t>NTC 4673:2010</t>
  </si>
  <si>
    <t>NTC 5446:2006</t>
  </si>
  <si>
    <t>NTC 5408:2006</t>
  </si>
  <si>
    <t>NTC 5409:2006</t>
  </si>
  <si>
    <t>NTC 5329:2004</t>
  </si>
  <si>
    <t>GTC 134:2006</t>
  </si>
  <si>
    <t>GTC 68:1999</t>
  </si>
  <si>
    <t>NTC 5821:2010</t>
  </si>
  <si>
    <t>Antisépticos y desinfectantes químicos. Desinfección quirúrgica de las manos. Requisitos y métodos de ensayo (fase 2/etapa 2).</t>
  </si>
  <si>
    <t>Antiseptico y desinfectantes quimicos. Ensayo cuantitativo de suspension viricida de los antisepticos y desinfectantes quimicos metodo de ensayo y requisitos (fase 2, etapa 1).</t>
  </si>
  <si>
    <t>Metodo cuantitativo en suspensión para determinar la actividad tuberculicida de un desinfectante de alto nivel soluble en agua para uso hospitalario.</t>
  </si>
  <si>
    <t>Determinación de la actividad bactericida, funguicida y esporicida de los desinfectantes líquidos miscibles en agua.</t>
  </si>
  <si>
    <t>Antisepticos y desinfectantes quimicos. Actividad funguicida básica. Método de ensayo y requisitos (fase 1).</t>
  </si>
  <si>
    <t>Esterilización de productos para el cuidado de la salud. Indicadores químicos. Guía para la selección, uso e interpretación de resultados.</t>
  </si>
  <si>
    <t>Buenas practicas en instituciones de salud e industrias. Gas oxido de etileno. Recomendaciones de ventilacion y uso seguro.</t>
  </si>
  <si>
    <t>Laboratorios clínicos. Requisitos para la seguridad.</t>
  </si>
  <si>
    <t>NTC 2732:1990</t>
  </si>
  <si>
    <t>NTC 3430:1992</t>
  </si>
  <si>
    <t>NTC 3306:1992</t>
  </si>
  <si>
    <t>Sistemas para el procesamiento de la informacion. Interconexion de sistemas abiertos. Modelo de referencia basicos.</t>
  </si>
  <si>
    <t>Sistemas de procesamiento de la informacion. Comunicaciones. Interconexion de sistemas abiertos. Modelo de referencia basico. Estructura de administracion.</t>
  </si>
  <si>
    <t>Sistemas de procesamiento de la informacion. Documentacion. Guias para la documentacion de sistemas de aplicacion basados en computador.</t>
  </si>
  <si>
    <t>NTC 3650-1:2010</t>
  </si>
  <si>
    <t>NTC 3650-2:2010</t>
  </si>
  <si>
    <t>NTC 3650-3:2000</t>
  </si>
  <si>
    <t>NTC 3650-4:1994</t>
  </si>
  <si>
    <t>NTC 3650-5:2007</t>
  </si>
  <si>
    <t>NTC 3650-6:2005</t>
  </si>
  <si>
    <t>NTC 3650-7:2011</t>
  </si>
  <si>
    <t>NTC 3650-8:2000</t>
  </si>
  <si>
    <t>NTC-ISO 5667-18:2003</t>
  </si>
  <si>
    <t>Calidad del agua. Vocabulario. Parte 1.</t>
  </si>
  <si>
    <t>Calidad del agua. Vocabulario. Parte 2.</t>
  </si>
  <si>
    <t>Calidad del agua. Vocabulario. Parte 3.</t>
  </si>
  <si>
    <t>Gestion ambiental. Calidad del agua. Vocabulario. Parte 4.</t>
  </si>
  <si>
    <t>Calidad del agua. Vocabulario. Parte 5.</t>
  </si>
  <si>
    <t>Calidad de agua. Vocabulario. Parte 6.</t>
  </si>
  <si>
    <t>Calidad del agua. Vocabulario. Parte 7.</t>
  </si>
  <si>
    <t>Calidad de agua. Vocabulario. Parte 8.</t>
  </si>
  <si>
    <t xml:space="preserve">Calidad del agua. Muestreo. Parte 18: Guia acerca del muestreo de agua subterranea en sitios contaminados. </t>
  </si>
  <si>
    <t>NTC 2508:2003</t>
  </si>
  <si>
    <t>NTC 2989:1991</t>
  </si>
  <si>
    <t>NTC 5862:2011</t>
  </si>
  <si>
    <t>NTC 5863-1:2011</t>
  </si>
  <si>
    <t>NTC 5863-2:2011</t>
  </si>
  <si>
    <t>NTC 3711:1995</t>
  </si>
  <si>
    <t>NTC 1724:1987</t>
  </si>
  <si>
    <t>ACÚSTICA. Frecuencias normales para utilizar en mediciones.</t>
  </si>
  <si>
    <t>ACÚSTICA. Cantidades de referencia usadas para niveles acusticos.</t>
  </si>
  <si>
    <t>Densímetros para propósitos generales. Densidad relativa 15. 56 °c/15. 56 °c (60 °f/60 °f).</t>
  </si>
  <si>
    <t xml:space="preserve">Material de vidrio para laboratorio. Densímetros para uso general. Parte 1: Especificaciones. </t>
  </si>
  <si>
    <t xml:space="preserve">Material de vidrio para laboratorio. Densímetros para uso general. Parte 2: Métodos de ensayo y de utilización. </t>
  </si>
  <si>
    <t>Reglas para redondeo de valores numericos.</t>
  </si>
  <si>
    <t>METROLOGIA. Cintas metricas comerciales.</t>
  </si>
  <si>
    <t>Primera</t>
  </si>
  <si>
    <t>Segunda</t>
  </si>
  <si>
    <t>003 DIBUJO TECNICO</t>
  </si>
  <si>
    <t>068 MUEBLES</t>
  </si>
  <si>
    <t>158 SEGURIDAD DE LOS JUGUETES</t>
  </si>
  <si>
    <t>ISO 4069:1977</t>
  </si>
  <si>
    <t>ISO 4067-1:1984</t>
  </si>
  <si>
    <t>ISO 4067-2:1980</t>
  </si>
  <si>
    <t>ISO 2594:1972</t>
  </si>
  <si>
    <t>ISO 129</t>
  </si>
  <si>
    <t>ISO 128:1982</t>
  </si>
  <si>
    <t>ISO 7084:1981</t>
  </si>
  <si>
    <t>ISO 1803:1997</t>
  </si>
  <si>
    <t>ISO 1791:1983</t>
  </si>
  <si>
    <t>ISO 4067-6:1985</t>
  </si>
  <si>
    <t>ISO 8048:1984</t>
  </si>
  <si>
    <t>ISO 5460:1985</t>
  </si>
  <si>
    <t>ISO 3753:1977</t>
  </si>
  <si>
    <t>IEC 60617-11:1996</t>
  </si>
  <si>
    <t>IEC 60617-7:1996</t>
  </si>
  <si>
    <t>IEC 60617-13</t>
  </si>
  <si>
    <t>IEC 60617-3:1996</t>
  </si>
  <si>
    <t>IEC 60617-4:1996</t>
  </si>
  <si>
    <t>IEC 60617-5:1996</t>
  </si>
  <si>
    <t/>
  </si>
  <si>
    <t>ANSI BIFMA X5.3/89</t>
  </si>
  <si>
    <t>ANSI BIFMA X5.2/89</t>
  </si>
  <si>
    <t>ANSI BIFMA X5.4: 1990</t>
  </si>
  <si>
    <t>ANSI BIFMA X5.6:93</t>
  </si>
  <si>
    <t>UNE-EN 61558-2-7:97</t>
  </si>
  <si>
    <t>075 PRODUCTOS QUÍMICOS INDUSTRIALES</t>
  </si>
  <si>
    <t>078 PINTURAS Y PRODUCTOS AFINES</t>
  </si>
  <si>
    <t>ISO 22241-2:2006 + COR 1:2008</t>
  </si>
  <si>
    <t>Tercera</t>
  </si>
  <si>
    <t>109 ENSAYOS MECÁNICOS PARA PRODUCTOS METÁLICOS</t>
  </si>
  <si>
    <t>115 CILINDROS Y TANQUES METÁLICOS</t>
  </si>
  <si>
    <t>118 ALAMBRES Y PRODUCTOS DERIVADOS DEL ACERO</t>
  </si>
  <si>
    <t>107 FUNDICIONES FERROSAS</t>
  </si>
  <si>
    <t>110 METALES NO FERROSOS</t>
  </si>
  <si>
    <t>112 FABRICACIÓN DE CUCHILLERÍA</t>
  </si>
  <si>
    <t>113 FABRICACIÓN DE CERRADURAS</t>
  </si>
  <si>
    <t>117 ELEMENTOS DE FIJACIÓN</t>
  </si>
  <si>
    <t>119 EMBALAJES METÁLICOS</t>
  </si>
  <si>
    <t>ANSI AWS B4.0</t>
  </si>
  <si>
    <t>ISO 7963</t>
  </si>
  <si>
    <t>ISO 2400</t>
  </si>
  <si>
    <t>ASME CSD-1</t>
  </si>
  <si>
    <t>ISO 3807-1:2000</t>
  </si>
  <si>
    <t>ISO 3807-2:2000</t>
  </si>
  <si>
    <t>CGA C-6.2:1996</t>
  </si>
  <si>
    <t>ISO 10083:1992</t>
  </si>
  <si>
    <t>ASTM B42:1993</t>
  </si>
  <si>
    <t>ASTM A644:92</t>
  </si>
  <si>
    <t>ISO 185:88</t>
  </si>
  <si>
    <t>COPANT 2:6-023 (1975)</t>
  </si>
  <si>
    <t>ASTM D4060</t>
  </si>
  <si>
    <t>ANSI ASME B18.6.3:72</t>
  </si>
  <si>
    <t>ASTM A490:93</t>
  </si>
  <si>
    <t>ASTM A325M:93</t>
  </si>
  <si>
    <t>ASTM A687:93</t>
  </si>
  <si>
    <t>ANSI/ASME B18.2.2:87</t>
  </si>
  <si>
    <t>ASME B18.21.1: 1999</t>
  </si>
  <si>
    <t>ISO 2320:97</t>
  </si>
  <si>
    <t>SAE J1102M: 2001</t>
  </si>
  <si>
    <t>SAE J1102: 1995</t>
  </si>
  <si>
    <t>ISO 3506:79</t>
  </si>
  <si>
    <t>SAE J121M:94</t>
  </si>
  <si>
    <t>SAE J429:83</t>
  </si>
  <si>
    <t>SAE J1061:92</t>
  </si>
  <si>
    <t>SAE J123:94</t>
  </si>
  <si>
    <t>ISO 8323:85</t>
  </si>
  <si>
    <t>ISO 11950:95</t>
  </si>
  <si>
    <t>Sexta</t>
  </si>
  <si>
    <t>019 PREVENCIÓN Y PROTECCIÓN CONTRA EL FUEGO</t>
  </si>
  <si>
    <t xml:space="preserve">140 ELECTRÓNICA </t>
  </si>
  <si>
    <t>120 APARATOS DOMÉSTICOS Y EQUIPOS INDUSTRIALES QUE UTILIZAN GAS</t>
  </si>
  <si>
    <t>124 ELEMENTOS MECÁNICOS Y ELECTROMECÁNICOS EN LA INDUSTRIA DEL GAS</t>
  </si>
  <si>
    <t>121 MAQUINARIA Y EQUIPO PARA LA AGRICULTURA</t>
  </si>
  <si>
    <t>122 MÁQUINAS Y HERRAMIENTAS</t>
  </si>
  <si>
    <t>NFPA 10:2007</t>
  </si>
  <si>
    <t>IEC 686</t>
  </si>
  <si>
    <t>UNE CR 1749:2001</t>
  </si>
  <si>
    <t>UNE-EN 61779-1: 2002</t>
  </si>
  <si>
    <t>UNE-EN 61779-2: 2002</t>
  </si>
  <si>
    <t>UNE-EN 61779-3: 2002</t>
  </si>
  <si>
    <t>UNE-EN 61779-4: 2002</t>
  </si>
  <si>
    <t>UNE-EN 61779-5: 2002</t>
  </si>
  <si>
    <t>ISO 4348:83</t>
  </si>
  <si>
    <t>SAE J513</t>
  </si>
  <si>
    <t>SAE J512</t>
  </si>
  <si>
    <t>ISO 1122-1:83</t>
  </si>
  <si>
    <t>ISO 1703:83</t>
  </si>
  <si>
    <t>ANSI/AWS D14.2</t>
  </si>
  <si>
    <t>ISO 230-1</t>
  </si>
  <si>
    <t>ISO 6983-1:82</t>
  </si>
  <si>
    <t>026 PERFORACIÓN</t>
  </si>
  <si>
    <t>102 ACABADOS DE LA CONSTRUCCIÓN</t>
  </si>
  <si>
    <t>106 PRODUCTOS LAMINADOS</t>
  </si>
  <si>
    <t>108 TUBERÍA METÁLICA Y ACCESORIOS</t>
  </si>
  <si>
    <t>100 CONCRETOS, MORTEROS, AGREGADOS Y GROUTS</t>
  </si>
  <si>
    <t>007 PROTECCIÓN Y SEGURIDAD EN CONSTRUCCIONES</t>
  </si>
  <si>
    <t>060 SISTEMAS DE RECOLECCIÓN, TRATAMIENTO, ABASTECIMIENTO Y EVACUACIÓN DE AGUAS.</t>
  </si>
  <si>
    <t>061 GEOSINTÉTICOS</t>
  </si>
  <si>
    <t>114 ESTRUCTURAS METÁLICAS</t>
  </si>
  <si>
    <t>203 POZOS DE AGUA SUBTERRÁNEA</t>
  </si>
  <si>
    <t>ISO 10328-1</t>
  </si>
  <si>
    <t>ISO 10328-2</t>
  </si>
  <si>
    <t>ISO 10328-3:91</t>
  </si>
  <si>
    <t>ISO 10328-4</t>
  </si>
  <si>
    <t>ISO 10328-6</t>
  </si>
  <si>
    <t>ISO 10328-7</t>
  </si>
  <si>
    <t>UNE 139801 EX:98</t>
  </si>
  <si>
    <t>UNE 193802 EX:98</t>
  </si>
  <si>
    <t>FED.TEST METHOD STD 40.501a METHOD 7711:66</t>
  </si>
  <si>
    <t>UL 687-1991</t>
  </si>
  <si>
    <t>ASME B16.39:86</t>
  </si>
  <si>
    <t>ASME B16.4:91</t>
  </si>
  <si>
    <t>CAN/CSA-Z245.20-M92</t>
  </si>
  <si>
    <t>CAN/CSA-Z245.21-M92</t>
  </si>
  <si>
    <t>ASTM A214:90, ASTM A214M:90</t>
  </si>
  <si>
    <t>ASTM C1399/C1399M:2010</t>
  </si>
  <si>
    <t>BS 3913:1982</t>
  </si>
  <si>
    <t>UNE 23722:1981</t>
  </si>
  <si>
    <t>ISO 4852:1978</t>
  </si>
  <si>
    <t>ISO 4851:1979</t>
  </si>
  <si>
    <t>ISO 4850:1979</t>
  </si>
  <si>
    <t>ISO 4855:1981</t>
  </si>
  <si>
    <t>ISO 4854:1981</t>
  </si>
  <si>
    <t>ISO 3261:1975</t>
  </si>
  <si>
    <t>ANSI/AWWA C652:1992</t>
  </si>
  <si>
    <t>IS 7402:1975</t>
  </si>
  <si>
    <t>AWWA B452:1990</t>
  </si>
  <si>
    <t>ANSI/AWWA C653:1987</t>
  </si>
  <si>
    <t>ANSI/AWWA B100-01</t>
  </si>
  <si>
    <t>ASTM D7207:2005</t>
  </si>
  <si>
    <t>ASTM D7101:2008</t>
  </si>
  <si>
    <t>COPANT 3:6-004</t>
  </si>
  <si>
    <t>ANSI/AWWA A100:1997</t>
  </si>
  <si>
    <t>149 VEHÍCULOS AUTOMOTORES. DIRECCIÓN, SUSPENSIÓN Y RUEDAS</t>
  </si>
  <si>
    <t>153 VEHÍCULOS AUTOMOTORES. FUNCIONAMIENTO DE VEHÍCULOS CON GLP</t>
  </si>
  <si>
    <t>SAE J1981:81</t>
  </si>
  <si>
    <t>SAE J491</t>
  </si>
  <si>
    <t>SAE J442</t>
  </si>
  <si>
    <t>016 SEGURIDAD INDUSTRIAL</t>
  </si>
  <si>
    <t>081 DESINFECTANTES Y PRODUCTOS AFINES PARA USO HOSPITALARIO</t>
  </si>
  <si>
    <t>155 DISPOSITIVOS MÉDICOS</t>
  </si>
  <si>
    <t>187 LABORATORIOS CLÍNICOS</t>
  </si>
  <si>
    <t>UNE EN 1499:1997</t>
  </si>
  <si>
    <t>ISO 15882: 2000</t>
  </si>
  <si>
    <t>ISO 15190:2003</t>
  </si>
  <si>
    <t>181 GESTIÓN DE LA TECNOLOGÍA DE LA INFORMACIÓN</t>
  </si>
  <si>
    <t>ISO 7498-4:1989</t>
  </si>
  <si>
    <t>ISO 6592:1985</t>
  </si>
  <si>
    <t>012 CALIDAD DE AGUA</t>
  </si>
  <si>
    <t>ISO 6107-1:2004</t>
  </si>
  <si>
    <t>ISO 6107-2:2006</t>
  </si>
  <si>
    <t>ISO 6107-3:93 ADM. 1:00, ISO 6107-3:93</t>
  </si>
  <si>
    <t>ISO 6107-4</t>
  </si>
  <si>
    <t>ISO 6107-5:2004</t>
  </si>
  <si>
    <t>ISO 6107-6:2004</t>
  </si>
  <si>
    <t>ISO 6107-7:2006</t>
  </si>
  <si>
    <t>ISO 6107/8:93 ADM 1:00, ISO 6107-8:93</t>
  </si>
  <si>
    <t>ISO 5667-18:2001</t>
  </si>
  <si>
    <t>001 ACÚSTICA</t>
  </si>
  <si>
    <t>002 METROLOGIA</t>
  </si>
  <si>
    <t>ISO 650:1977</t>
  </si>
  <si>
    <t>ISO 649-1:1981</t>
  </si>
  <si>
    <t>ISO 649-2:1981</t>
  </si>
  <si>
    <t>JIS Z8401:61-1989-</t>
  </si>
  <si>
    <t>NTC 353:1982</t>
  </si>
  <si>
    <t>NTC 2827:1990</t>
  </si>
  <si>
    <t>NTC 2583:1990</t>
  </si>
  <si>
    <t>NTC 2756:1990</t>
  </si>
  <si>
    <t>NTC 2762:1990</t>
  </si>
  <si>
    <t>NTC 3426:1992</t>
  </si>
  <si>
    <t>NTC 1606:1993</t>
  </si>
  <si>
    <t>NTC 1814:1992</t>
  </si>
  <si>
    <t>NTC 1327:1977</t>
  </si>
  <si>
    <t>NTC 3559:1993</t>
  </si>
  <si>
    <t>Automotores. Tuberia de cobre para uso en sistemas de frenos de aire.</t>
  </si>
  <si>
    <t>Automotores. Empaque de diafragma para el deposito del cilindro maestro.</t>
  </si>
  <si>
    <t>Automotores. Unidades de servo vacio para frenos de automoviles.</t>
  </si>
  <si>
    <t>Automotores. Mordaza de frenos - caliper - de disco para automoviles. Procedimiento en banco de pruebas.</t>
  </si>
  <si>
    <t>Material de transporte. Automotores. Metodo de ensayo para filtros de combustible.</t>
  </si>
  <si>
    <t>Automotores. Metodo de ensayo para el sistema desempañador para automoviles.</t>
  </si>
  <si>
    <t>Automotores. Métodos de ensayo para filtros para aire. Practica recomendada.</t>
  </si>
  <si>
    <t>Automotores. Radiadores para refrigeracion.</t>
  </si>
  <si>
    <t>Fundiciones de hierro maleable usadas en la industria automotriz.</t>
  </si>
  <si>
    <t>Transporte. Especificaciones para tanques de transporte de leche y sus derivados liquidos.</t>
  </si>
  <si>
    <t>150 VEHÍCULOS AUTOMOTORES. SISTEMA DE FRENOS</t>
  </si>
  <si>
    <t>152 VEHÍCULOS AUTOMOTORES. ACCESORIOS</t>
  </si>
  <si>
    <t>170 TRANSPORTE DE MERCANCÍAS PELIGROSAS</t>
  </si>
  <si>
    <t>BS 3441:89</t>
  </si>
  <si>
    <t>NTC 3351:1992</t>
  </si>
  <si>
    <t>Alfombras. Fuerza necesaria para retirar un hilo en forma de u de una alfombra.</t>
  </si>
  <si>
    <t>BS 5229:1975</t>
  </si>
  <si>
    <t>062 TEXTILES</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</si>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</sst>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quot;de&quot;\ mmmm\ &quot;de&quot;\ yyyy"/>
    <numFmt numFmtId="165" formatCode="yyyy\-mm\-dd"/>
    <numFmt numFmtId="166" formatCode="yyyy\-mm\-dd;@"/>
    <numFmt numFmtId="167" formatCode="d/mm/yyyy;@"/>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b/>
      <sz val="10"/>
      <color theme="0"/>
      <name val="Arial Narrow"/>
      <family val="2"/>
    </font>
    <font>
      <u/>
      <sz val="10"/>
      <color indexed="12"/>
      <name val="Arial"/>
      <family val="2"/>
    </font>
    <font>
      <b/>
      <sz val="11"/>
      <color theme="1"/>
      <name val="Arial Narrow"/>
      <family val="2"/>
    </font>
    <font>
      <b/>
      <sz val="11"/>
      <name val="Arial Narrow"/>
      <family val="2"/>
    </font>
    <font>
      <sz val="9"/>
      <name val="Arial Narrow"/>
      <family val="2"/>
    </font>
    <font>
      <sz val="14"/>
      <name val="Arial Narrow"/>
      <family val="2"/>
    </font>
    <font>
      <b/>
      <sz val="10"/>
      <name val="Arial Narrow"/>
      <family val="2"/>
    </font>
    <font>
      <b/>
      <sz val="12"/>
      <color indexed="9"/>
      <name val="Arial Narrow"/>
      <family val="2"/>
    </font>
    <font>
      <sz val="11"/>
      <name val="Arial Narrow"/>
      <family val="2"/>
    </font>
    <font>
      <sz val="10"/>
      <name val="Arial Narrow"/>
      <family val="2"/>
    </font>
    <font>
      <u/>
      <sz val="10"/>
      <color indexed="12"/>
      <name val="Arial Narrow"/>
      <family val="2"/>
    </font>
    <font>
      <sz val="11"/>
      <color theme="0"/>
      <name val="Arial Narrow"/>
      <family val="2"/>
    </font>
    <font>
      <b/>
      <sz val="14"/>
      <color theme="0"/>
      <name val="Arial Narrow"/>
      <family val="2"/>
    </font>
    <font>
      <b/>
      <sz val="24"/>
      <color theme="0"/>
      <name val="Arial Narrow"/>
      <family val="2"/>
    </font>
    <font>
      <sz val="11"/>
      <color theme="5" tint="-0.249977111117893"/>
      <name val="Arial Narrow"/>
      <family val="2"/>
    </font>
    <font>
      <b/>
      <sz val="11"/>
      <color rgb="FF0000FF"/>
      <name val="Arial Narrow"/>
      <family val="2"/>
    </font>
    <font>
      <i/>
      <sz val="12"/>
      <color theme="1" tint="4.9989318521683403E-2"/>
      <name val="Arial Narrow"/>
      <family val="2"/>
    </font>
    <font>
      <b/>
      <i/>
      <sz val="10"/>
      <color theme="1" tint="0.34998626667073579"/>
      <name val="Arial Narrow"/>
      <family val="2"/>
    </font>
    <font>
      <i/>
      <sz val="12"/>
      <color theme="1" tint="0.34998626667073579"/>
      <name val="Arial Narrow"/>
      <family val="2"/>
    </font>
    <font>
      <sz val="10"/>
      <color indexed="12"/>
      <name val="Arial"/>
      <family val="2"/>
    </font>
    <font>
      <u/>
      <sz val="14"/>
      <color indexed="12"/>
      <name val="Arial Narrow"/>
      <family val="2"/>
    </font>
    <font>
      <sz val="8"/>
      <color theme="1"/>
      <name val="Arial Narrow"/>
      <family val="2"/>
    </font>
    <font>
      <b/>
      <sz val="11"/>
      <color theme="9" tint="-0.249977111117893"/>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rgb="FF396497"/>
        <bgColor theme="4"/>
      </patternFill>
    </fill>
    <fill>
      <patternFill patternType="solid">
        <fgColor theme="9" tint="-0.249977111117893"/>
        <bgColor indexed="64"/>
      </patternFill>
    </fill>
    <fill>
      <patternFill patternType="solid">
        <fgColor rgb="FFFAF0F0"/>
        <bgColor indexed="64"/>
      </patternFill>
    </fill>
    <fill>
      <patternFill patternType="solid">
        <fgColor rgb="FFFDF9F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4506668294322"/>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7558519241921"/>
      </top>
      <bottom/>
      <diagonal/>
    </border>
    <border>
      <left/>
      <right/>
      <top/>
      <bottom style="thin">
        <color theme="4" tint="0.39994506668294322"/>
      </bottom>
      <diagonal/>
    </border>
    <border>
      <left/>
      <right/>
      <top style="thin">
        <color theme="4" tint="0.39994506668294322"/>
      </top>
      <bottom/>
      <diagonal/>
    </border>
    <border>
      <left/>
      <right style="thin">
        <color theme="4" tint="0.59996337778862885"/>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top/>
      <bottom style="thin">
        <color theme="4" tint="0.39997558519241921"/>
      </bottom>
      <diagonal/>
    </border>
    <border>
      <left style="thin">
        <color theme="4" tint="0.39997558519241921"/>
      </left>
      <right style="thin">
        <color theme="4" tint="0.39994506668294322"/>
      </right>
      <top style="thin">
        <color theme="4" tint="0.39997558519241921"/>
      </top>
      <bottom style="thin">
        <color theme="4" tint="0.39994506668294322"/>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170">
    <xf numFmtId="0" fontId="0" fillId="0" borderId="0" xfId="0"/>
    <xf numFmtId="0" fontId="18"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20" fillId="36" borderId="10" xfId="0" applyFont="1" applyFill="1" applyBorder="1" applyAlignment="1">
      <alignment horizontal="center" vertical="center" wrapText="1"/>
    </xf>
    <xf numFmtId="0" fontId="19" fillId="0" borderId="0" xfId="0" applyFont="1" applyAlignment="1">
      <alignment vertical="center" wrapText="1"/>
    </xf>
    <xf numFmtId="0" fontId="20" fillId="33" borderId="10" xfId="0" applyFont="1" applyFill="1" applyBorder="1" applyAlignment="1">
      <alignment vertical="center" wrapText="1"/>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20" fillId="35" borderId="0" xfId="0" applyFont="1" applyFill="1" applyAlignment="1">
      <alignment horizontal="centerContinuous" vertical="center"/>
    </xf>
    <xf numFmtId="0" fontId="20" fillId="35" borderId="0" xfId="0" applyFont="1" applyFill="1" applyAlignment="1">
      <alignment horizontal="centerContinuous" vertical="center" wrapText="1"/>
    </xf>
    <xf numFmtId="0" fontId="20" fillId="35" borderId="0" xfId="0" applyFont="1" applyFill="1" applyAlignment="1">
      <alignment horizontal="centerContinuous" wrapText="1"/>
    </xf>
    <xf numFmtId="0" fontId="19" fillId="0" borderId="12" xfId="0" applyFont="1" applyBorder="1" applyAlignment="1">
      <alignment vertical="center"/>
    </xf>
    <xf numFmtId="0" fontId="19" fillId="0" borderId="0" xfId="0" applyFont="1" applyAlignment="1">
      <alignment horizontal="centerContinuous"/>
    </xf>
    <xf numFmtId="0" fontId="20" fillId="33" borderId="13" xfId="0" applyFont="1" applyFill="1" applyBorder="1" applyAlignment="1">
      <alignment horizontal="left" vertical="center"/>
    </xf>
    <xf numFmtId="0" fontId="20" fillId="33" borderId="14" xfId="0" applyFont="1" applyFill="1" applyBorder="1" applyAlignment="1">
      <alignment horizontal="centerContinuous" vertical="center" wrapText="1"/>
    </xf>
    <xf numFmtId="0" fontId="20" fillId="33" borderId="15" xfId="0" applyFont="1" applyFill="1" applyBorder="1" applyAlignment="1">
      <alignment horizontal="centerContinuous" vertical="center" wrapText="1"/>
    </xf>
    <xf numFmtId="0" fontId="19" fillId="0" borderId="16" xfId="0" applyFont="1" applyBorder="1" applyAlignment="1">
      <alignment vertical="center" wrapText="1"/>
    </xf>
    <xf numFmtId="0" fontId="19" fillId="34" borderId="16" xfId="0" applyFont="1" applyFill="1" applyBorder="1" applyAlignment="1">
      <alignment vertical="center" wrapText="1"/>
    </xf>
    <xf numFmtId="0" fontId="19" fillId="34" borderId="0" xfId="0" applyFont="1" applyFill="1" applyAlignment="1">
      <alignment vertical="center" wrapText="1"/>
    </xf>
    <xf numFmtId="0" fontId="20" fillId="33" borderId="14" xfId="0" applyFont="1" applyFill="1" applyBorder="1" applyAlignment="1">
      <alignment horizontal="center" vertical="center" wrapText="1"/>
    </xf>
    <xf numFmtId="0" fontId="20" fillId="33" borderId="16" xfId="0" applyFont="1" applyFill="1" applyBorder="1" applyAlignment="1">
      <alignment vertical="center" wrapText="1"/>
    </xf>
    <xf numFmtId="0" fontId="20" fillId="33" borderId="0" xfId="0" applyFont="1" applyFill="1" applyAlignment="1">
      <alignment vertical="center" wrapText="1"/>
    </xf>
    <xf numFmtId="0" fontId="19" fillId="0" borderId="0" xfId="0" quotePrefix="1" applyFont="1" applyAlignment="1">
      <alignment vertical="center"/>
    </xf>
    <xf numFmtId="0" fontId="20" fillId="36" borderId="17"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2" fillId="0" borderId="0" xfId="0" applyFont="1" applyAlignment="1">
      <alignment horizontal="centerContinuous"/>
    </xf>
    <xf numFmtId="0" fontId="23" fillId="0" borderId="0" xfId="0" applyFont="1" applyAlignment="1">
      <alignment horizontal="centerContinuous" vertical="center"/>
    </xf>
    <xf numFmtId="0" fontId="25" fillId="0" borderId="0" xfId="0" applyFont="1"/>
    <xf numFmtId="0" fontId="26" fillId="0" borderId="0" xfId="0" applyFont="1"/>
    <xf numFmtId="0" fontId="27" fillId="0" borderId="0" xfId="0" applyFont="1"/>
    <xf numFmtId="0" fontId="28" fillId="0" borderId="0" xfId="0" applyFont="1" applyAlignment="1">
      <alignment horizontal="left" vertical="center"/>
    </xf>
    <xf numFmtId="0" fontId="28" fillId="0" borderId="0" xfId="0" applyFont="1" applyAlignment="1">
      <alignment vertical="center"/>
    </xf>
    <xf numFmtId="0" fontId="29" fillId="0" borderId="0" xfId="0" applyFont="1" applyAlignment="1">
      <alignment horizontal="center" vertical="center"/>
    </xf>
    <xf numFmtId="164" fontId="29" fillId="0" borderId="0" xfId="0" applyNumberFormat="1" applyFont="1" applyAlignment="1" applyProtection="1">
      <alignment horizontal="left" vertical="center"/>
      <protection locked="0"/>
    </xf>
    <xf numFmtId="0" fontId="28" fillId="0" borderId="0" xfId="0" applyFont="1" applyAlignment="1" applyProtection="1">
      <alignment horizontal="left" vertical="center"/>
      <protection locked="0"/>
    </xf>
    <xf numFmtId="0" fontId="18" fillId="0" borderId="0" xfId="0" applyFont="1" applyAlignment="1">
      <alignment horizontal="left" vertical="center"/>
    </xf>
    <xf numFmtId="0" fontId="29" fillId="0" borderId="0" xfId="0" applyFont="1" applyAlignment="1" applyProtection="1">
      <alignment vertical="center"/>
      <protection locked="0"/>
    </xf>
    <xf numFmtId="0" fontId="30" fillId="0" borderId="0" xfId="42" applyFont="1" applyBorder="1" applyAlignment="1" applyProtection="1">
      <alignment vertical="center"/>
      <protection locked="0"/>
    </xf>
    <xf numFmtId="0" fontId="24" fillId="0" borderId="0" xfId="0" applyFont="1"/>
    <xf numFmtId="0" fontId="19" fillId="0" borderId="0" xfId="0" applyFont="1" applyAlignment="1">
      <alignment horizontal="centerContinuous" vertical="center"/>
    </xf>
    <xf numFmtId="0" fontId="18" fillId="0" borderId="0" xfId="0" applyFont="1" applyAlignment="1">
      <alignment horizontal="centerContinuous"/>
    </xf>
    <xf numFmtId="0" fontId="28" fillId="0" borderId="0" xfId="0" applyFont="1" applyAlignment="1">
      <alignment horizontal="left" vertical="center" indent="1"/>
    </xf>
    <xf numFmtId="0" fontId="19" fillId="33" borderId="15" xfId="0" applyFont="1" applyFill="1" applyBorder="1" applyAlignment="1">
      <alignment horizontal="centerContinuous" vertical="center" wrapText="1"/>
    </xf>
    <xf numFmtId="0" fontId="19" fillId="35" borderId="0" xfId="0" applyFont="1" applyFill="1" applyAlignment="1">
      <alignment horizontal="centerContinuous" wrapText="1"/>
    </xf>
    <xf numFmtId="0" fontId="19" fillId="36" borderId="11" xfId="0" applyFont="1" applyFill="1" applyBorder="1" applyAlignment="1">
      <alignment horizontal="center" vertical="center" wrapText="1"/>
    </xf>
    <xf numFmtId="0" fontId="21" fillId="0" borderId="0" xfId="42" applyAlignment="1" applyProtection="1">
      <alignment horizontal="center"/>
    </xf>
    <xf numFmtId="0" fontId="24" fillId="0" borderId="0" xfId="0" applyFont="1" applyAlignment="1">
      <alignment horizontal="centerContinuous" wrapText="1"/>
    </xf>
    <xf numFmtId="0" fontId="31" fillId="35" borderId="0" xfId="0" applyFont="1" applyFill="1" applyAlignment="1">
      <alignment horizontal="centerContinuous" vertical="center"/>
    </xf>
    <xf numFmtId="0" fontId="20" fillId="36" borderId="0" xfId="0" applyFont="1" applyFill="1" applyAlignment="1">
      <alignment horizontal="center" vertical="center" wrapText="1"/>
    </xf>
    <xf numFmtId="0" fontId="20" fillId="0" borderId="0" xfId="0" applyFont="1" applyAlignment="1">
      <alignment horizontal="center" vertical="center" wrapText="1"/>
    </xf>
    <xf numFmtId="0" fontId="20" fillId="33" borderId="0" xfId="0" applyFont="1" applyFill="1" applyAlignment="1">
      <alignment horizontal="centerContinuous" vertical="center" wrapText="1"/>
    </xf>
    <xf numFmtId="0" fontId="19" fillId="34" borderId="12" xfId="0" applyFont="1" applyFill="1" applyBorder="1" applyAlignment="1">
      <alignment vertical="center"/>
    </xf>
    <xf numFmtId="0" fontId="19" fillId="0" borderId="12" xfId="0" applyFont="1" applyBorder="1"/>
    <xf numFmtId="0" fontId="19" fillId="0" borderId="20" xfId="0" applyFont="1" applyBorder="1" applyAlignment="1" applyProtection="1">
      <alignment vertical="center" wrapText="1"/>
      <protection locked="0"/>
    </xf>
    <xf numFmtId="0" fontId="19" fillId="0" borderId="20" xfId="0" applyFont="1" applyBorder="1" applyAlignment="1" applyProtection="1">
      <alignment vertical="center"/>
      <protection locked="0"/>
    </xf>
    <xf numFmtId="0" fontId="19" fillId="0" borderId="19" xfId="0" quotePrefix="1" applyFont="1" applyBorder="1" applyAlignment="1">
      <alignment vertical="center"/>
    </xf>
    <xf numFmtId="0" fontId="20" fillId="33" borderId="21" xfId="0" applyFont="1" applyFill="1" applyBorder="1" applyAlignment="1">
      <alignment horizontal="center" vertical="center" wrapText="1"/>
    </xf>
    <xf numFmtId="0" fontId="19" fillId="0" borderId="0" xfId="0" applyFont="1" applyAlignment="1">
      <alignment horizontal="centerContinuous" vertical="center" wrapText="1"/>
    </xf>
    <xf numFmtId="165" fontId="19" fillId="0" borderId="0" xfId="0" applyNumberFormat="1" applyFont="1" applyAlignment="1">
      <alignment horizontal="centerContinuous" vertical="center"/>
    </xf>
    <xf numFmtId="0" fontId="20" fillId="33" borderId="21" xfId="0" applyFont="1" applyFill="1" applyBorder="1" applyAlignment="1">
      <alignment horizontal="left" vertical="center"/>
    </xf>
    <xf numFmtId="0" fontId="20" fillId="33" borderId="21" xfId="0" applyFont="1" applyFill="1" applyBorder="1" applyAlignment="1">
      <alignment horizontal="centerContinuous" vertical="center" wrapText="1"/>
    </xf>
    <xf numFmtId="0" fontId="20" fillId="33" borderId="19" xfId="0" applyFont="1" applyFill="1" applyBorder="1" applyAlignment="1">
      <alignment horizontal="left" vertical="center"/>
    </xf>
    <xf numFmtId="0" fontId="19" fillId="0" borderId="12" xfId="0" applyFont="1" applyBorder="1" applyAlignment="1">
      <alignment vertical="center" wrapText="1"/>
    </xf>
    <xf numFmtId="0" fontId="19" fillId="34" borderId="12" xfId="0" applyFont="1" applyFill="1" applyBorder="1" applyAlignment="1">
      <alignment vertical="center" wrapText="1"/>
    </xf>
    <xf numFmtId="0" fontId="20" fillId="36" borderId="18" xfId="0" applyFont="1" applyFill="1" applyBorder="1" applyAlignment="1">
      <alignment horizontal="center" vertical="center" wrapText="1"/>
    </xf>
    <xf numFmtId="0" fontId="24" fillId="0" borderId="0" xfId="0" applyFont="1" applyAlignment="1">
      <alignment vertical="center" wrapText="1"/>
    </xf>
    <xf numFmtId="0" fontId="21" fillId="0" borderId="0" xfId="42" applyAlignment="1" applyProtection="1">
      <alignment horizontal="left" indent="1"/>
    </xf>
    <xf numFmtId="0" fontId="33" fillId="37" borderId="0" xfId="0" applyFont="1" applyFill="1" applyAlignment="1">
      <alignment horizontal="centerContinuous" vertical="center"/>
    </xf>
    <xf numFmtId="0" fontId="20" fillId="37" borderId="0" xfId="0" applyFont="1" applyFill="1" applyAlignment="1">
      <alignment horizontal="centerContinuous" vertical="center" wrapText="1"/>
    </xf>
    <xf numFmtId="0" fontId="20" fillId="37" borderId="0" xfId="0" applyFont="1" applyFill="1" applyAlignment="1">
      <alignment horizontal="centerContinuous" vertical="center"/>
    </xf>
    <xf numFmtId="0" fontId="20" fillId="36" borderId="22" xfId="0" applyFont="1" applyFill="1" applyBorder="1" applyAlignment="1">
      <alignment horizontal="center" vertical="center" wrapText="1"/>
    </xf>
    <xf numFmtId="165" fontId="20" fillId="36" borderId="10" xfId="0" applyNumberFormat="1" applyFont="1" applyFill="1" applyBorder="1" applyAlignment="1">
      <alignment horizontal="center" vertical="center" wrapText="1"/>
    </xf>
    <xf numFmtId="0" fontId="19" fillId="34" borderId="10" xfId="0" applyFont="1" applyFill="1" applyBorder="1" applyAlignment="1">
      <alignment vertical="center" wrapText="1"/>
    </xf>
    <xf numFmtId="166" fontId="19" fillId="34" borderId="10" xfId="0" applyNumberFormat="1" applyFont="1" applyFill="1" applyBorder="1" applyAlignment="1">
      <alignment horizontal="center" vertical="center"/>
    </xf>
    <xf numFmtId="165" fontId="19" fillId="34" borderId="10" xfId="0" applyNumberFormat="1"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10" xfId="0" applyFont="1" applyBorder="1" applyAlignment="1">
      <alignment vertical="center" wrapText="1"/>
    </xf>
    <xf numFmtId="166" fontId="19" fillId="0" borderId="10" xfId="0" applyNumberFormat="1" applyFont="1" applyBorder="1" applyAlignment="1">
      <alignment horizontal="center" vertical="center"/>
    </xf>
    <xf numFmtId="165" fontId="19" fillId="0" borderId="10" xfId="0" applyNumberFormat="1" applyFont="1" applyBorder="1" applyAlignment="1">
      <alignment horizontal="center" vertical="center"/>
    </xf>
    <xf numFmtId="0" fontId="19" fillId="0" borderId="10" xfId="0" applyFont="1" applyBorder="1" applyAlignment="1">
      <alignment horizontal="center" vertical="center" wrapText="1"/>
    </xf>
    <xf numFmtId="0" fontId="18" fillId="38" borderId="0" xfId="0" applyFont="1" applyFill="1"/>
    <xf numFmtId="0" fontId="18" fillId="39" borderId="0" xfId="0" applyFont="1" applyFill="1"/>
    <xf numFmtId="0" fontId="18" fillId="39" borderId="0" xfId="0" quotePrefix="1" applyFont="1" applyFill="1" applyAlignment="1">
      <alignment horizontal="left" indent="1"/>
    </xf>
    <xf numFmtId="0" fontId="18" fillId="39" borderId="0" xfId="0" applyFont="1" applyFill="1" applyAlignment="1">
      <alignment horizontal="left" indent="1"/>
    </xf>
    <xf numFmtId="0" fontId="18" fillId="39" borderId="0" xfId="0" applyFont="1" applyFill="1" applyAlignment="1">
      <alignment vertical="center" wrapText="1"/>
    </xf>
    <xf numFmtId="0" fontId="24" fillId="0" borderId="2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protection locked="0"/>
    </xf>
    <xf numFmtId="164" fontId="29" fillId="0" borderId="21"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33" borderId="21" xfId="0" quotePrefix="1" applyFont="1" applyFill="1" applyBorder="1" applyAlignment="1">
      <alignment horizontal="centerContinuous" vertical="center" wrapText="1"/>
    </xf>
    <xf numFmtId="166" fontId="19" fillId="34" borderId="10" xfId="0" applyNumberFormat="1" applyFont="1" applyFill="1" applyBorder="1" applyAlignment="1">
      <alignment horizontal="center" vertical="center" wrapText="1"/>
    </xf>
    <xf numFmtId="166" fontId="19" fillId="0" borderId="10" xfId="0" applyNumberFormat="1" applyFont="1" applyBorder="1" applyAlignment="1">
      <alignment horizontal="center" vertical="center" wrapText="1"/>
    </xf>
    <xf numFmtId="0" fontId="19" fillId="34" borderId="22" xfId="0" applyFont="1" applyFill="1" applyBorder="1" applyAlignment="1">
      <alignment vertical="center" wrapText="1"/>
    </xf>
    <xf numFmtId="0" fontId="19" fillId="0" borderId="22" xfId="0" applyFont="1" applyBorder="1" applyAlignment="1">
      <alignment vertical="center" wrapText="1"/>
    </xf>
    <xf numFmtId="0" fontId="20" fillId="33" borderId="22" xfId="0" applyFont="1" applyFill="1" applyBorder="1" applyAlignment="1">
      <alignment horizontal="centerContinuous" vertical="center" wrapText="1"/>
    </xf>
    <xf numFmtId="0" fontId="20" fillId="33" borderId="10" xfId="0" applyFont="1" applyFill="1" applyBorder="1" applyAlignment="1">
      <alignment horizontal="centerContinuous" vertical="center" wrapText="1"/>
    </xf>
    <xf numFmtId="0" fontId="20" fillId="33" borderId="10" xfId="0" applyFont="1" applyFill="1" applyBorder="1" applyAlignment="1">
      <alignment horizontal="centerContinuous" vertical="center"/>
    </xf>
    <xf numFmtId="165" fontId="20" fillId="33" borderId="10" xfId="0" applyNumberFormat="1" applyFont="1" applyFill="1" applyBorder="1" applyAlignment="1">
      <alignment horizontal="centerContinuous" vertical="center"/>
    </xf>
    <xf numFmtId="0" fontId="19" fillId="0" borderId="12" xfId="0" applyFont="1" applyBorder="1" applyAlignment="1" applyProtection="1">
      <alignment horizontal="center" vertical="center"/>
      <protection locked="0"/>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4" fillId="0" borderId="0" xfId="0" applyFont="1" applyAlignment="1">
      <alignment vertical="center"/>
    </xf>
    <xf numFmtId="0" fontId="19" fillId="0" borderId="2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164" fontId="29" fillId="0" borderId="0" xfId="0" applyNumberFormat="1" applyFont="1" applyAlignment="1">
      <alignment horizontal="left" vertical="center"/>
    </xf>
    <xf numFmtId="0" fontId="30" fillId="0" borderId="0" xfId="42" applyFont="1" applyBorder="1" applyAlignment="1" applyProtection="1">
      <alignment vertical="center"/>
    </xf>
    <xf numFmtId="0" fontId="19" fillId="0" borderId="0" xfId="0" applyFont="1" applyAlignment="1">
      <alignment horizontal="right" wrapText="1"/>
    </xf>
    <xf numFmtId="0" fontId="32" fillId="37" borderId="0" xfId="0" applyFont="1" applyFill="1" applyAlignment="1">
      <alignment horizontal="centerContinuous" vertical="center" wrapText="1"/>
    </xf>
    <xf numFmtId="0" fontId="32" fillId="37" borderId="0" xfId="0" applyFont="1" applyFill="1" applyAlignment="1">
      <alignment horizontal="centerContinuous" vertical="center"/>
    </xf>
    <xf numFmtId="0" fontId="32" fillId="37" borderId="0" xfId="0" applyFont="1" applyFill="1" applyAlignment="1">
      <alignment horizontal="centerContinuous" wrapText="1"/>
    </xf>
    <xf numFmtId="0" fontId="33" fillId="0" borderId="0" xfId="0" applyFont="1" applyAlignment="1">
      <alignment horizontal="centerContinuous" vertical="center"/>
    </xf>
    <xf numFmtId="0" fontId="32" fillId="0" borderId="0" xfId="0" applyFont="1" applyAlignment="1">
      <alignment horizontal="centerContinuous" vertical="center" wrapText="1"/>
    </xf>
    <xf numFmtId="0" fontId="32" fillId="0" borderId="0" xfId="0" applyFont="1" applyAlignment="1">
      <alignment horizontal="centerContinuous" vertical="center"/>
    </xf>
    <xf numFmtId="0" fontId="32" fillId="0" borderId="0" xfId="0" applyFont="1" applyAlignment="1">
      <alignment horizontal="centerContinuous" wrapText="1"/>
    </xf>
    <xf numFmtId="0" fontId="19" fillId="34" borderId="22" xfId="0" applyFont="1" applyFill="1" applyBorder="1" applyAlignment="1">
      <alignment vertical="center"/>
    </xf>
    <xf numFmtId="165" fontId="19" fillId="34" borderId="10" xfId="0" applyNumberFormat="1" applyFont="1" applyFill="1" applyBorder="1" applyAlignment="1">
      <alignment horizontal="center" vertical="center" wrapText="1"/>
    </xf>
    <xf numFmtId="167" fontId="19" fillId="34" borderId="10" xfId="0" applyNumberFormat="1" applyFont="1" applyFill="1" applyBorder="1" applyAlignment="1">
      <alignment horizontal="center" vertical="center" wrapText="1"/>
    </xf>
    <xf numFmtId="0" fontId="19" fillId="0" borderId="22" xfId="0" applyFont="1" applyBorder="1" applyAlignment="1">
      <alignment vertical="center"/>
    </xf>
    <xf numFmtId="165" fontId="19" fillId="0" borderId="10" xfId="0" applyNumberFormat="1" applyFont="1" applyBorder="1" applyAlignment="1">
      <alignment horizontal="center" vertical="center" wrapText="1"/>
    </xf>
    <xf numFmtId="167" fontId="19" fillId="0" borderId="10" xfId="0" applyNumberFormat="1" applyFont="1" applyBorder="1" applyAlignment="1">
      <alignment horizontal="center" vertical="center" wrapText="1"/>
    </xf>
    <xf numFmtId="0" fontId="19" fillId="0" borderId="25"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0" borderId="28" xfId="0" applyFont="1" applyBorder="1" applyAlignment="1">
      <alignment vertical="center" wrapText="1"/>
    </xf>
    <xf numFmtId="0" fontId="19" fillId="0" borderId="29" xfId="0" applyFont="1" applyBorder="1" applyAlignment="1">
      <alignment vertical="center" wrapText="1"/>
    </xf>
    <xf numFmtId="166" fontId="19" fillId="0" borderId="29" xfId="0" applyNumberFormat="1" applyFont="1" applyBorder="1" applyAlignment="1">
      <alignment horizontal="center" vertical="center"/>
    </xf>
    <xf numFmtId="166" fontId="19" fillId="0" borderId="29" xfId="0" applyNumberFormat="1" applyFont="1" applyBorder="1" applyAlignment="1">
      <alignment horizontal="center" vertical="center" wrapText="1"/>
    </xf>
    <xf numFmtId="165" fontId="19" fillId="0" borderId="29" xfId="0" applyNumberFormat="1" applyFont="1" applyBorder="1" applyAlignment="1">
      <alignment horizontal="center" vertical="center"/>
    </xf>
    <xf numFmtId="0" fontId="19" fillId="0" borderId="29" xfId="0" applyFont="1" applyBorder="1" applyAlignment="1">
      <alignment horizontal="center" vertical="center" wrapText="1"/>
    </xf>
    <xf numFmtId="0" fontId="19" fillId="0" borderId="12" xfId="0" applyFont="1" applyBorder="1" applyAlignment="1">
      <alignment vertical="center" wrapText="1"/>
    </xf>
    <xf numFmtId="0" fontId="19" fillId="34" borderId="12" xfId="0" applyFont="1" applyFill="1" applyBorder="1" applyAlignment="1">
      <alignment vertical="center" wrapText="1"/>
    </xf>
    <xf numFmtId="0" fontId="20" fillId="36" borderId="18" xfId="0" applyFont="1" applyFill="1" applyBorder="1" applyAlignment="1">
      <alignment horizontal="center" vertical="center" wrapText="1"/>
    </xf>
    <xf numFmtId="0" fontId="21" fillId="0" borderId="0" xfId="42" applyAlignment="1" applyProtection="1">
      <alignment horizontal="left" indent="1"/>
    </xf>
    <xf numFmtId="0" fontId="19" fillId="34" borderId="19" xfId="0" applyFont="1" applyFill="1" applyBorder="1" applyAlignment="1">
      <alignment vertical="center" wrapText="1"/>
    </xf>
    <xf numFmtId="0" fontId="19" fillId="34" borderId="20" xfId="0" applyFont="1" applyFill="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22" fillId="0" borderId="0" xfId="0" applyFont="1" applyAlignment="1">
      <alignment horizontal="left" vertical="center" wrapText="1" indent="1"/>
    </xf>
    <xf numFmtId="0" fontId="18" fillId="0" borderId="0" xfId="0" applyFont="1" applyAlignment="1">
      <alignment horizontal="center" vertical="center" wrapText="1"/>
    </xf>
    <xf numFmtId="0" fontId="24" fillId="0" borderId="0" xfId="0" applyFont="1" applyAlignment="1">
      <alignment vertical="center" wrapText="1"/>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30" fillId="0" borderId="0" xfId="42" applyFont="1" applyBorder="1" applyAlignment="1" applyProtection="1">
      <alignment horizontal="left" vertical="center"/>
      <protection locked="0"/>
    </xf>
    <xf numFmtId="0" fontId="18" fillId="38" borderId="0" xfId="0" applyFont="1" applyFill="1" applyAlignment="1">
      <alignment horizontal="center" vertical="center" wrapText="1"/>
    </xf>
    <xf numFmtId="0" fontId="18" fillId="39" borderId="0" xfId="0" applyFont="1" applyFill="1" applyAlignment="1">
      <alignment horizontal="left" vertical="top" wrapText="1" indent="1"/>
    </xf>
    <xf numFmtId="0" fontId="18" fillId="0" borderId="0" xfId="0" applyFont="1" applyAlignment="1">
      <alignment horizontal="center"/>
    </xf>
    <xf numFmtId="0" fontId="41" fillId="0" borderId="0" xfId="0" quotePrefix="1" applyFont="1" applyAlignment="1">
      <alignment horizontal="left" vertical="top" wrapText="1" indent="1"/>
    </xf>
    <xf numFmtId="0" fontId="41" fillId="0" borderId="0" xfId="0" applyFont="1" applyAlignment="1">
      <alignment horizontal="left" vertical="top" wrapText="1" indent="1"/>
    </xf>
    <xf numFmtId="0" fontId="34" fillId="39" borderId="0" xfId="0" applyFont="1" applyFill="1" applyAlignment="1">
      <alignment horizontal="center" vertical="center" wrapText="1"/>
    </xf>
    <xf numFmtId="0" fontId="18" fillId="39" borderId="0" xfId="0" applyFont="1" applyFill="1" applyAlignment="1">
      <alignment horizontal="left" wrapText="1" indent="1"/>
    </xf>
    <xf numFmtId="0" fontId="18" fillId="39" borderId="0" xfId="0" applyFont="1" applyFill="1" applyAlignment="1">
      <alignment horizontal="left" vertical="center" wrapText="1" indent="1"/>
    </xf>
    <xf numFmtId="0" fontId="18" fillId="0" borderId="0" xfId="0" applyFont="1" applyAlignment="1">
      <alignment horizontal="center" wrapText="1"/>
    </xf>
    <xf numFmtId="0" fontId="25" fillId="0" borderId="0" xfId="0" applyFont="1" applyAlignment="1" applyProtection="1">
      <alignment horizontal="left" vertical="center" indent="1"/>
      <protection locked="0"/>
    </xf>
    <xf numFmtId="0" fontId="18" fillId="0" borderId="0" xfId="0" applyFont="1" applyAlignment="1">
      <alignment horizontal="left" vertical="center" wrapText="1" indent="1"/>
    </xf>
    <xf numFmtId="0" fontId="40" fillId="0" borderId="0" xfId="42" applyFont="1" applyBorder="1" applyAlignment="1" applyProtection="1">
      <alignment horizontal="left" vertical="center" indent="1"/>
      <protection locked="0"/>
    </xf>
    <xf numFmtId="0" fontId="36" fillId="0" borderId="0" xfId="0" applyFont="1" applyAlignment="1">
      <alignment horizontal="center" vertical="center" wrapText="1"/>
    </xf>
    <xf numFmtId="0" fontId="39" fillId="0" borderId="0" xfId="42" applyFont="1" applyAlignment="1" applyProtection="1">
      <alignment horizontal="left" vertical="center" wrapText="1"/>
    </xf>
    <xf numFmtId="0" fontId="38" fillId="0" borderId="27" xfId="0" applyFont="1" applyBorder="1" applyAlignment="1">
      <alignment horizontal="center" vertical="center" wrapText="1"/>
    </xf>
    <xf numFmtId="0" fontId="37" fillId="0" borderId="27" xfId="0" applyFont="1" applyBorder="1" applyAlignment="1">
      <alignment horizontal="center" vertical="center"/>
    </xf>
    <xf numFmtId="0" fontId="0" fillId="0" borderId="27"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76">
    <dxf>
      <font>
        <color rgb="FF9C0006"/>
      </font>
      <fill>
        <patternFill>
          <bgColor rgb="FFFFC7CE"/>
        </patternFill>
      </fill>
    </dxf>
    <dxf>
      <font>
        <color theme="1" tint="0.34998626667073579"/>
      </font>
      <fill>
        <patternFill>
          <bgColor theme="5" tint="0.59996337778862885"/>
        </patternFill>
      </fill>
    </dxf>
    <dxf>
      <font>
        <color theme="1" tint="0.34998626667073579"/>
      </font>
      <fill>
        <patternFill>
          <bgColor theme="5" tint="0.59996337778862885"/>
        </patternFill>
      </fill>
    </dxf>
    <dxf>
      <fill>
        <patternFill>
          <bgColor theme="5" tint="0.59996337778862885"/>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rgb="FFFFC7CE"/>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s>
  <tableStyles count="0" defaultTableStyle="TableStyleMedium2" defaultPivotStyle="PivotStyleLight16"/>
  <colors>
    <mruColors>
      <color rgb="FFDCE6F4"/>
      <color rgb="FF0099FF"/>
      <color rgb="FFFDF9F9"/>
      <color rgb="FFFAF0F0"/>
      <color rgb="FF0000FF"/>
      <color rgb="FF396497"/>
      <color rgb="FF407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arget="#REAPROBACI&#211;N" Type="http://schemas.openxmlformats.org/officeDocument/2006/relationships/hyperlink"/><Relationship Id="rId2" Target="#ANULACI&#211;N" Type="http://schemas.openxmlformats.org/officeDocument/2006/relationships/hyperlink"/><Relationship Id="rId1" Target="../media/image1.jpeg" Type="http://schemas.openxmlformats.org/officeDocument/2006/relationships/image"/></Relationships>
</file>

<file path=xl/drawings/_rels/drawing2.xml.rels><?xml version="1.0" encoding="UTF-8" standalone="yes" ?><Relationships xmlns="http://schemas.openxmlformats.org/package/2006/relationships"><Relationship Id="rId8" Target="../media/hdphoto2.wdp" Type="http://schemas.microsoft.com/office/2007/relationships/hdphoto"/><Relationship Id="rId3" Target="#Voto!A1" Type="http://schemas.openxmlformats.org/officeDocument/2006/relationships/hyperlink"/><Relationship Id="rId7" Target="../media/image4.jpeg" Type="http://schemas.openxmlformats.org/officeDocument/2006/relationships/image"/><Relationship Id="rId2" Target="../media/image2.jpeg" Type="http://schemas.openxmlformats.org/officeDocument/2006/relationships/image"/><Relationship Id="rId1" Target="#Listado!A1" Type="http://schemas.openxmlformats.org/officeDocument/2006/relationships/hyperlink"/><Relationship Id="rId6" Target="https://ecollection.icontec.org/" TargetMode="External" Type="http://schemas.openxmlformats.org/officeDocument/2006/relationships/hyperlink"/><Relationship Id="rId5" Target="../media/hdphoto1.wdp" Type="http://schemas.microsoft.com/office/2007/relationships/hdphoto"/><Relationship Id="rId10" Target="../media/image6.jpeg" Type="http://schemas.openxmlformats.org/officeDocument/2006/relationships/image"/><Relationship Id="rId4" Target="../media/image3.jpeg" Type="http://schemas.openxmlformats.org/officeDocument/2006/relationships/image"/><Relationship Id="rId9" Target="../media/image5.png" Type="http://schemas.openxmlformats.org/officeDocument/2006/relationships/image"/></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hyperlink" Target="#Instruccione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0</xdr:colOff>
      <xdr:row>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14300" y="95250"/>
          <a:ext cx="5638800" cy="88582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114299</xdr:colOff>
      <xdr:row>1</xdr:row>
      <xdr:rowOff>0</xdr:rowOff>
    </xdr:from>
    <xdr:to>
      <xdr:col>9</xdr:col>
      <xdr:colOff>114299</xdr:colOff>
      <xdr:row>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10</xdr:col>
      <xdr:colOff>0</xdr:colOff>
      <xdr:row>7</xdr:row>
      <xdr:rowOff>0</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114300" y="1076325"/>
          <a:ext cx="9134475" cy="20955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9</xdr:col>
      <xdr:colOff>0</xdr:colOff>
      <xdr:row>9</xdr:row>
      <xdr:rowOff>0</xdr:rowOff>
    </xdr:to>
    <xdr:sp macro="" textlink="">
      <xdr:nvSpPr>
        <xdr:cNvPr id="5" name="AutoShape 78">
          <a:extLst>
            <a:ext uri="{FF2B5EF4-FFF2-40B4-BE49-F238E27FC236}">
              <a16:creationId xmlns:a16="http://schemas.microsoft.com/office/drawing/2014/main" id="{00000000-0008-0000-0000-00000500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9</xdr:col>
      <xdr:colOff>0</xdr:colOff>
      <xdr:row>11</xdr:row>
      <xdr:rowOff>0</xdr:rowOff>
    </xdr:to>
    <xdr:sp macro="" textlink="">
      <xdr:nvSpPr>
        <xdr:cNvPr id="6" name="AutoShape 79">
          <a:extLst>
            <a:ext uri="{FF2B5EF4-FFF2-40B4-BE49-F238E27FC236}">
              <a16:creationId xmlns:a16="http://schemas.microsoft.com/office/drawing/2014/main" id="{00000000-0008-0000-0000-00000600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9</xdr:col>
      <xdr:colOff>0</xdr:colOff>
      <xdr:row>13</xdr:row>
      <xdr:rowOff>0</xdr:rowOff>
    </xdr:to>
    <xdr:sp macro="" textlink="">
      <xdr:nvSpPr>
        <xdr:cNvPr id="7" name="AutoShape 81">
          <a:extLst>
            <a:ext uri="{FF2B5EF4-FFF2-40B4-BE49-F238E27FC236}">
              <a16:creationId xmlns:a16="http://schemas.microsoft.com/office/drawing/2014/main" id="{00000000-0008-0000-0000-00000700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2609850</xdr:colOff>
      <xdr:row>2</xdr:row>
      <xdr:rowOff>0</xdr:rowOff>
    </xdr:from>
    <xdr:to>
      <xdr:col>8</xdr:col>
      <xdr:colOff>3362325</xdr:colOff>
      <xdr:row>3</xdr:row>
      <xdr:rowOff>619125</xdr:rowOff>
    </xdr:to>
    <xdr:pic>
      <xdr:nvPicPr>
        <xdr:cNvPr id="8" name="Imagen 1" descr="Icon-logo-df.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42875"/>
          <a:ext cx="752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14</xdr:row>
      <xdr:rowOff>0</xdr:rowOff>
    </xdr:from>
    <xdr:to>
      <xdr:col>8</xdr:col>
      <xdr:colOff>1</xdr:colOff>
      <xdr:row>17</xdr:row>
      <xdr:rowOff>0</xdr:rowOff>
    </xdr:to>
    <xdr:sp macro="" textlink="">
      <xdr:nvSpPr>
        <xdr:cNvPr id="9" name="AutoShape 58">
          <a:extLst>
            <a:ext uri="{FF2B5EF4-FFF2-40B4-BE49-F238E27FC236}">
              <a16:creationId xmlns:a16="http://schemas.microsoft.com/office/drawing/2014/main" id="{00000000-0008-0000-0000-000009000000}"/>
            </a:ext>
          </a:extLst>
        </xdr:cNvPr>
        <xdr:cNvSpPr>
          <a:spLocks noChangeArrowheads="1"/>
        </xdr:cNvSpPr>
      </xdr:nvSpPr>
      <xdr:spPr bwMode="auto">
        <a:xfrm>
          <a:off x="114301" y="2266950"/>
          <a:ext cx="5638800" cy="4667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000-00000A000000}"/>
            </a:ext>
          </a:extLst>
        </xdr:cNvPr>
        <xdr:cNvGrpSpPr>
          <a:grpSpLocks/>
        </xdr:cNvGrpSpPr>
      </xdr:nvGrpSpPr>
      <xdr:grpSpPr bwMode="auto">
        <a:xfrm>
          <a:off x="654050" y="2438400"/>
          <a:ext cx="1203325" cy="200025"/>
          <a:chOff x="5057775" y="4016503"/>
          <a:chExt cx="889977" cy="276224"/>
        </a:xfrm>
      </xdr:grpSpPr>
      <xdr:sp macro="" textlink="">
        <xdr:nvSpPr>
          <xdr:cNvPr id="11" name="Oval 156">
            <a:extLst>
              <a:ext uri="{FF2B5EF4-FFF2-40B4-BE49-F238E27FC236}">
                <a16:creationId xmlns:a16="http://schemas.microsoft.com/office/drawing/2014/main" id="{00000000-0008-0000-00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000-00000D000000}"/>
            </a:ext>
          </a:extLst>
        </xdr:cNvPr>
        <xdr:cNvGrpSpPr>
          <a:grpSpLocks/>
        </xdr:cNvGrpSpPr>
      </xdr:nvGrpSpPr>
      <xdr:grpSpPr bwMode="auto">
        <a:xfrm>
          <a:off x="2441573" y="2438400"/>
          <a:ext cx="1228727" cy="200025"/>
          <a:chOff x="5057775" y="4016503"/>
          <a:chExt cx="1022112" cy="276224"/>
        </a:xfrm>
      </xdr:grpSpPr>
      <xdr:sp macro="" textlink="">
        <xdr:nvSpPr>
          <xdr:cNvPr id="14" name="Oval 156">
            <a:extLst>
              <a:ext uri="{FF2B5EF4-FFF2-40B4-BE49-F238E27FC236}">
                <a16:creationId xmlns:a16="http://schemas.microsoft.com/office/drawing/2014/main" id="{00000000-0008-0000-00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0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6</xdr:col>
      <xdr:colOff>1114425</xdr:colOff>
      <xdr:row>15</xdr:row>
      <xdr:rowOff>180975</xdr:rowOff>
    </xdr:to>
    <xdr:grpSp>
      <xdr:nvGrpSpPr>
        <xdr:cNvPr id="16" name="565 Grupo">
          <a:extLst>
            <a:ext uri="{FF2B5EF4-FFF2-40B4-BE49-F238E27FC236}">
              <a16:creationId xmlns:a16="http://schemas.microsoft.com/office/drawing/2014/main" id="{00000000-0008-0000-0000-000010000000}"/>
            </a:ext>
          </a:extLst>
        </xdr:cNvPr>
        <xdr:cNvGrpSpPr>
          <a:grpSpLocks/>
        </xdr:cNvGrpSpPr>
      </xdr:nvGrpSpPr>
      <xdr:grpSpPr bwMode="auto">
        <a:xfrm>
          <a:off x="4502150" y="2438400"/>
          <a:ext cx="1076325" cy="200025"/>
          <a:chOff x="5036713" y="4016503"/>
          <a:chExt cx="879255" cy="276224"/>
        </a:xfrm>
      </xdr:grpSpPr>
      <xdr:sp macro="" textlink="">
        <xdr:nvSpPr>
          <xdr:cNvPr id="17" name="Oval 156">
            <a:extLst>
              <a:ext uri="{FF2B5EF4-FFF2-40B4-BE49-F238E27FC236}">
                <a16:creationId xmlns:a16="http://schemas.microsoft.com/office/drawing/2014/main" id="{00000000-0008-0000-00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0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6</xdr:col>
      <xdr:colOff>431913</xdr:colOff>
      <xdr:row>19</xdr:row>
      <xdr:rowOff>38100</xdr:rowOff>
    </xdr:to>
    <xdr:grpSp>
      <xdr:nvGrpSpPr>
        <xdr:cNvPr id="19" name="255 Grupo">
          <a:extLst>
            <a:ext uri="{FF2B5EF4-FFF2-40B4-BE49-F238E27FC236}">
              <a16:creationId xmlns:a16="http://schemas.microsoft.com/office/drawing/2014/main" id="{00000000-0008-0000-0000-000013000000}"/>
            </a:ext>
          </a:extLst>
        </xdr:cNvPr>
        <xdr:cNvGrpSpPr>
          <a:grpSpLocks/>
        </xdr:cNvGrpSpPr>
      </xdr:nvGrpSpPr>
      <xdr:grpSpPr bwMode="auto">
        <a:xfrm>
          <a:off x="4483100" y="2844800"/>
          <a:ext cx="412863" cy="254000"/>
          <a:chOff x="5021310" y="4038601"/>
          <a:chExt cx="382872" cy="276224"/>
        </a:xfrm>
        <a:noFill/>
      </xdr:grpSpPr>
      <xdr:sp macro="" textlink="">
        <xdr:nvSpPr>
          <xdr:cNvPr id="20" name="Oval 156">
            <a:extLst>
              <a:ext uri="{FF2B5EF4-FFF2-40B4-BE49-F238E27FC236}">
                <a16:creationId xmlns:a16="http://schemas.microsoft.com/office/drawing/2014/main" id="{00000000-0008-0000-0000-000014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1" name="20 CuadroTexto">
            <a:extLst>
              <a:ext uri="{FF2B5EF4-FFF2-40B4-BE49-F238E27FC236}">
                <a16:creationId xmlns:a16="http://schemas.microsoft.com/office/drawing/2014/main" id="{00000000-0008-0000-0000-000015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6</xdr:col>
      <xdr:colOff>552450</xdr:colOff>
      <xdr:row>17</xdr:row>
      <xdr:rowOff>152400</xdr:rowOff>
    </xdr:from>
    <xdr:to>
      <xdr:col>6</xdr:col>
      <xdr:colOff>965313</xdr:colOff>
      <xdr:row>19</xdr:row>
      <xdr:rowOff>38100</xdr:rowOff>
    </xdr:to>
    <xdr:grpSp>
      <xdr:nvGrpSpPr>
        <xdr:cNvPr id="22" name="255 Grupo">
          <a:extLst>
            <a:ext uri="{FF2B5EF4-FFF2-40B4-BE49-F238E27FC236}">
              <a16:creationId xmlns:a16="http://schemas.microsoft.com/office/drawing/2014/main" id="{00000000-0008-0000-0000-000016000000}"/>
            </a:ext>
          </a:extLst>
        </xdr:cNvPr>
        <xdr:cNvGrpSpPr>
          <a:grpSpLocks/>
        </xdr:cNvGrpSpPr>
      </xdr:nvGrpSpPr>
      <xdr:grpSpPr bwMode="auto">
        <a:xfrm>
          <a:off x="5016500" y="2844800"/>
          <a:ext cx="412863" cy="254000"/>
          <a:chOff x="5021310" y="4038601"/>
          <a:chExt cx="382872" cy="276224"/>
        </a:xfrm>
        <a:noFill/>
      </xdr:grpSpPr>
      <xdr:sp macro="" textlink="">
        <xdr:nvSpPr>
          <xdr:cNvPr id="23" name="Oval 156">
            <a:extLst>
              <a:ext uri="{FF2B5EF4-FFF2-40B4-BE49-F238E27FC236}">
                <a16:creationId xmlns:a16="http://schemas.microsoft.com/office/drawing/2014/main" id="{00000000-0008-0000-0000-000017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4" name="23 CuadroTexto">
            <a:extLst>
              <a:ext uri="{FF2B5EF4-FFF2-40B4-BE49-F238E27FC236}">
                <a16:creationId xmlns:a16="http://schemas.microsoft.com/office/drawing/2014/main" id="{00000000-0008-0000-0000-000018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6</xdr:col>
      <xdr:colOff>1019175</xdr:colOff>
      <xdr:row>17</xdr:row>
      <xdr:rowOff>152400</xdr:rowOff>
    </xdr:from>
    <xdr:to>
      <xdr:col>7</xdr:col>
      <xdr:colOff>50913</xdr:colOff>
      <xdr:row>19</xdr:row>
      <xdr:rowOff>38100</xdr:rowOff>
    </xdr:to>
    <xdr:grpSp>
      <xdr:nvGrpSpPr>
        <xdr:cNvPr id="25" name="255 Grupo">
          <a:extLst>
            <a:ext uri="{FF2B5EF4-FFF2-40B4-BE49-F238E27FC236}">
              <a16:creationId xmlns:a16="http://schemas.microsoft.com/office/drawing/2014/main" id="{00000000-0008-0000-0000-000019000000}"/>
            </a:ext>
          </a:extLst>
        </xdr:cNvPr>
        <xdr:cNvGrpSpPr>
          <a:grpSpLocks/>
        </xdr:cNvGrpSpPr>
      </xdr:nvGrpSpPr>
      <xdr:grpSpPr bwMode="auto">
        <a:xfrm>
          <a:off x="5483225" y="2844800"/>
          <a:ext cx="479538" cy="254000"/>
          <a:chOff x="5021310" y="4038601"/>
          <a:chExt cx="382872" cy="276224"/>
        </a:xfrm>
        <a:noFill/>
      </xdr:grpSpPr>
      <xdr:sp macro="" textlink="">
        <xdr:nvSpPr>
          <xdr:cNvPr id="26" name="Oval 156">
            <a:extLst>
              <a:ext uri="{FF2B5EF4-FFF2-40B4-BE49-F238E27FC236}">
                <a16:creationId xmlns:a16="http://schemas.microsoft.com/office/drawing/2014/main" id="{00000000-0008-0000-0000-00001A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7" name="26 CuadroTexto">
            <a:extLst>
              <a:ext uri="{FF2B5EF4-FFF2-40B4-BE49-F238E27FC236}">
                <a16:creationId xmlns:a16="http://schemas.microsoft.com/office/drawing/2014/main" id="{00000000-0008-0000-0000-00001B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8</xdr:col>
      <xdr:colOff>3105150</xdr:colOff>
      <xdr:row>60</xdr:row>
      <xdr:rowOff>57150</xdr:rowOff>
    </xdr:from>
    <xdr:to>
      <xdr:col>8</xdr:col>
      <xdr:colOff>3352800</xdr:colOff>
      <xdr:row>60</xdr:row>
      <xdr:rowOff>161925</xdr:rowOff>
    </xdr:to>
    <xdr:sp macro="" textlink="">
      <xdr:nvSpPr>
        <xdr:cNvPr id="3661" name="3660 Flecha izquierda">
          <a:hlinkClick xmlns:r="http://schemas.openxmlformats.org/officeDocument/2006/relationships" r:id="rId2"/>
          <a:extLst>
            <a:ext uri="{FF2B5EF4-FFF2-40B4-BE49-F238E27FC236}">
              <a16:creationId xmlns:a16="http://schemas.microsoft.com/office/drawing/2014/main" id="{00000000-0008-0000-0000-00004D0E0000}"/>
            </a:ext>
          </a:extLst>
        </xdr:cNvPr>
        <xdr:cNvSpPr/>
      </xdr:nvSpPr>
      <xdr:spPr>
        <a:xfrm>
          <a:off x="8858250" y="124015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68</xdr:row>
      <xdr:rowOff>57150</xdr:rowOff>
    </xdr:from>
    <xdr:to>
      <xdr:col>8</xdr:col>
      <xdr:colOff>3352800</xdr:colOff>
      <xdr:row>68</xdr:row>
      <xdr:rowOff>161925</xdr:rowOff>
    </xdr:to>
    <xdr:sp macro="" textlink="">
      <xdr:nvSpPr>
        <xdr:cNvPr id="3662" name="3661 Flecha izquierda">
          <a:hlinkClick xmlns:r="http://schemas.openxmlformats.org/officeDocument/2006/relationships" r:id="rId2"/>
          <a:extLst>
            <a:ext uri="{FF2B5EF4-FFF2-40B4-BE49-F238E27FC236}">
              <a16:creationId xmlns:a16="http://schemas.microsoft.com/office/drawing/2014/main" id="{00000000-0008-0000-0000-00004E0E0000}"/>
            </a:ext>
          </a:extLst>
        </xdr:cNvPr>
        <xdr:cNvSpPr/>
      </xdr:nvSpPr>
      <xdr:spPr>
        <a:xfrm>
          <a:off x="8858250" y="14963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46</xdr:row>
      <xdr:rowOff>57150</xdr:rowOff>
    </xdr:from>
    <xdr:to>
      <xdr:col>8</xdr:col>
      <xdr:colOff>3352800</xdr:colOff>
      <xdr:row>46</xdr:row>
      <xdr:rowOff>161925</xdr:rowOff>
    </xdr:to>
    <xdr:sp macro="" textlink="">
      <xdr:nvSpPr>
        <xdr:cNvPr id="3663" name="3662 Flecha izquierda">
          <a:hlinkClick xmlns:r="http://schemas.openxmlformats.org/officeDocument/2006/relationships" r:id="rId2"/>
          <a:extLst>
            <a:ext uri="{FF2B5EF4-FFF2-40B4-BE49-F238E27FC236}">
              <a16:creationId xmlns:a16="http://schemas.microsoft.com/office/drawing/2014/main" id="{00000000-0008-0000-0000-00004F0E0000}"/>
            </a:ext>
          </a:extLst>
        </xdr:cNvPr>
        <xdr:cNvSpPr/>
      </xdr:nvSpPr>
      <xdr:spPr>
        <a:xfrm>
          <a:off x="8858250" y="8067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70</xdr:row>
      <xdr:rowOff>57150</xdr:rowOff>
    </xdr:from>
    <xdr:to>
      <xdr:col>8</xdr:col>
      <xdr:colOff>3352800</xdr:colOff>
      <xdr:row>70</xdr:row>
      <xdr:rowOff>161925</xdr:rowOff>
    </xdr:to>
    <xdr:sp macro="" textlink="">
      <xdr:nvSpPr>
        <xdr:cNvPr id="3664" name="3663 Flecha izquierda">
          <a:hlinkClick xmlns:r="http://schemas.openxmlformats.org/officeDocument/2006/relationships" r:id="rId2"/>
          <a:extLst>
            <a:ext uri="{FF2B5EF4-FFF2-40B4-BE49-F238E27FC236}">
              <a16:creationId xmlns:a16="http://schemas.microsoft.com/office/drawing/2014/main" id="{00000000-0008-0000-0000-0000500E0000}"/>
            </a:ext>
          </a:extLst>
        </xdr:cNvPr>
        <xdr:cNvSpPr/>
      </xdr:nvSpPr>
      <xdr:spPr>
        <a:xfrm>
          <a:off x="8858250" y="154114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75</xdr:row>
      <xdr:rowOff>57150</xdr:rowOff>
    </xdr:from>
    <xdr:to>
      <xdr:col>8</xdr:col>
      <xdr:colOff>3352800</xdr:colOff>
      <xdr:row>75</xdr:row>
      <xdr:rowOff>161925</xdr:rowOff>
    </xdr:to>
    <xdr:sp macro="" textlink="">
      <xdr:nvSpPr>
        <xdr:cNvPr id="3665" name="3664 Flecha izquierda">
          <a:hlinkClick xmlns:r="http://schemas.openxmlformats.org/officeDocument/2006/relationships" r:id="rId2"/>
          <a:extLst>
            <a:ext uri="{FF2B5EF4-FFF2-40B4-BE49-F238E27FC236}">
              <a16:creationId xmlns:a16="http://schemas.microsoft.com/office/drawing/2014/main" id="{00000000-0008-0000-0000-0000510E0000}"/>
            </a:ext>
          </a:extLst>
        </xdr:cNvPr>
        <xdr:cNvSpPr/>
      </xdr:nvSpPr>
      <xdr:spPr>
        <a:xfrm>
          <a:off x="8858250" y="17230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77</xdr:row>
      <xdr:rowOff>57150</xdr:rowOff>
    </xdr:from>
    <xdr:to>
      <xdr:col>8</xdr:col>
      <xdr:colOff>3352800</xdr:colOff>
      <xdr:row>77</xdr:row>
      <xdr:rowOff>161925</xdr:rowOff>
    </xdr:to>
    <xdr:sp macro="" textlink="">
      <xdr:nvSpPr>
        <xdr:cNvPr id="3666" name="3665 Flecha izquierda">
          <a:hlinkClick xmlns:r="http://schemas.openxmlformats.org/officeDocument/2006/relationships" r:id="rId2"/>
          <a:extLst>
            <a:ext uri="{FF2B5EF4-FFF2-40B4-BE49-F238E27FC236}">
              <a16:creationId xmlns:a16="http://schemas.microsoft.com/office/drawing/2014/main" id="{00000000-0008-0000-0000-0000520E0000}"/>
            </a:ext>
          </a:extLst>
        </xdr:cNvPr>
        <xdr:cNvSpPr/>
      </xdr:nvSpPr>
      <xdr:spPr>
        <a:xfrm>
          <a:off x="8858250" y="17754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81</xdr:row>
      <xdr:rowOff>57150</xdr:rowOff>
    </xdr:from>
    <xdr:to>
      <xdr:col>8</xdr:col>
      <xdr:colOff>3352800</xdr:colOff>
      <xdr:row>81</xdr:row>
      <xdr:rowOff>161925</xdr:rowOff>
    </xdr:to>
    <xdr:sp macro="" textlink="">
      <xdr:nvSpPr>
        <xdr:cNvPr id="3667" name="3666 Flecha izquierda">
          <a:hlinkClick xmlns:r="http://schemas.openxmlformats.org/officeDocument/2006/relationships" r:id="rId2"/>
          <a:extLst>
            <a:ext uri="{FF2B5EF4-FFF2-40B4-BE49-F238E27FC236}">
              <a16:creationId xmlns:a16="http://schemas.microsoft.com/office/drawing/2014/main" id="{00000000-0008-0000-0000-0000530E0000}"/>
            </a:ext>
          </a:extLst>
        </xdr:cNvPr>
        <xdr:cNvSpPr/>
      </xdr:nvSpPr>
      <xdr:spPr>
        <a:xfrm>
          <a:off x="8858250" y="19411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108</xdr:row>
      <xdr:rowOff>57150</xdr:rowOff>
    </xdr:from>
    <xdr:to>
      <xdr:col>8</xdr:col>
      <xdr:colOff>3352800</xdr:colOff>
      <xdr:row>108</xdr:row>
      <xdr:rowOff>161925</xdr:rowOff>
    </xdr:to>
    <xdr:sp macro="" textlink="">
      <xdr:nvSpPr>
        <xdr:cNvPr id="3668" name="3667 Flecha izquierda">
          <a:hlinkClick xmlns:r="http://schemas.openxmlformats.org/officeDocument/2006/relationships" r:id="rId2"/>
          <a:extLst>
            <a:ext uri="{FF2B5EF4-FFF2-40B4-BE49-F238E27FC236}">
              <a16:creationId xmlns:a16="http://schemas.microsoft.com/office/drawing/2014/main" id="{00000000-0008-0000-0000-0000540E0000}"/>
            </a:ext>
          </a:extLst>
        </xdr:cNvPr>
        <xdr:cNvSpPr/>
      </xdr:nvSpPr>
      <xdr:spPr>
        <a:xfrm>
          <a:off x="8858250" y="30956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117</xdr:row>
      <xdr:rowOff>57150</xdr:rowOff>
    </xdr:from>
    <xdr:to>
      <xdr:col>8</xdr:col>
      <xdr:colOff>3352800</xdr:colOff>
      <xdr:row>117</xdr:row>
      <xdr:rowOff>161925</xdr:rowOff>
    </xdr:to>
    <xdr:sp macro="" textlink="">
      <xdr:nvSpPr>
        <xdr:cNvPr id="3669" name="3668 Flecha izquierda">
          <a:hlinkClick xmlns:r="http://schemas.openxmlformats.org/officeDocument/2006/relationships" r:id="rId2"/>
          <a:extLst>
            <a:ext uri="{FF2B5EF4-FFF2-40B4-BE49-F238E27FC236}">
              <a16:creationId xmlns:a16="http://schemas.microsoft.com/office/drawing/2014/main" id="{00000000-0008-0000-0000-0000550E0000}"/>
            </a:ext>
          </a:extLst>
        </xdr:cNvPr>
        <xdr:cNvSpPr/>
      </xdr:nvSpPr>
      <xdr:spPr>
        <a:xfrm>
          <a:off x="8858250" y="345567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123</xdr:row>
      <xdr:rowOff>57150</xdr:rowOff>
    </xdr:from>
    <xdr:to>
      <xdr:col>8</xdr:col>
      <xdr:colOff>3352800</xdr:colOff>
      <xdr:row>123</xdr:row>
      <xdr:rowOff>161925</xdr:rowOff>
    </xdr:to>
    <xdr:sp macro="" textlink="">
      <xdr:nvSpPr>
        <xdr:cNvPr id="3670" name="3669 Flecha izquierda">
          <a:hlinkClick xmlns:r="http://schemas.openxmlformats.org/officeDocument/2006/relationships" r:id="rId2"/>
          <a:extLst>
            <a:ext uri="{FF2B5EF4-FFF2-40B4-BE49-F238E27FC236}">
              <a16:creationId xmlns:a16="http://schemas.microsoft.com/office/drawing/2014/main" id="{00000000-0008-0000-0000-0000560E0000}"/>
            </a:ext>
          </a:extLst>
        </xdr:cNvPr>
        <xdr:cNvSpPr/>
      </xdr:nvSpPr>
      <xdr:spPr>
        <a:xfrm>
          <a:off x="8858250" y="36547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125</xdr:row>
      <xdr:rowOff>57150</xdr:rowOff>
    </xdr:from>
    <xdr:to>
      <xdr:col>8</xdr:col>
      <xdr:colOff>3352800</xdr:colOff>
      <xdr:row>125</xdr:row>
      <xdr:rowOff>161925</xdr:rowOff>
    </xdr:to>
    <xdr:sp macro="" textlink="">
      <xdr:nvSpPr>
        <xdr:cNvPr id="3671" name="3670 Flecha izquierda">
          <a:hlinkClick xmlns:r="http://schemas.openxmlformats.org/officeDocument/2006/relationships" r:id="rId2"/>
          <a:extLst>
            <a:ext uri="{FF2B5EF4-FFF2-40B4-BE49-F238E27FC236}">
              <a16:creationId xmlns:a16="http://schemas.microsoft.com/office/drawing/2014/main" id="{00000000-0008-0000-0000-0000570E0000}"/>
            </a:ext>
          </a:extLst>
        </xdr:cNvPr>
        <xdr:cNvSpPr/>
      </xdr:nvSpPr>
      <xdr:spPr>
        <a:xfrm>
          <a:off x="8858250" y="370713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127</xdr:row>
      <xdr:rowOff>57150</xdr:rowOff>
    </xdr:from>
    <xdr:to>
      <xdr:col>8</xdr:col>
      <xdr:colOff>3352800</xdr:colOff>
      <xdr:row>127</xdr:row>
      <xdr:rowOff>161925</xdr:rowOff>
    </xdr:to>
    <xdr:sp macro="" textlink="">
      <xdr:nvSpPr>
        <xdr:cNvPr id="3672" name="3671 Flecha izquierda">
          <a:hlinkClick xmlns:r="http://schemas.openxmlformats.org/officeDocument/2006/relationships" r:id="rId2"/>
          <a:extLst>
            <a:ext uri="{FF2B5EF4-FFF2-40B4-BE49-F238E27FC236}">
              <a16:creationId xmlns:a16="http://schemas.microsoft.com/office/drawing/2014/main" id="{00000000-0008-0000-0000-0000580E0000}"/>
            </a:ext>
          </a:extLst>
        </xdr:cNvPr>
        <xdr:cNvSpPr/>
      </xdr:nvSpPr>
      <xdr:spPr>
        <a:xfrm>
          <a:off x="8858250" y="377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131</xdr:row>
      <xdr:rowOff>57150</xdr:rowOff>
    </xdr:from>
    <xdr:to>
      <xdr:col>8</xdr:col>
      <xdr:colOff>3352800</xdr:colOff>
      <xdr:row>131</xdr:row>
      <xdr:rowOff>161925</xdr:rowOff>
    </xdr:to>
    <xdr:sp macro="" textlink="">
      <xdr:nvSpPr>
        <xdr:cNvPr id="3673" name="3672 Flecha izquierda">
          <a:hlinkClick xmlns:r="http://schemas.openxmlformats.org/officeDocument/2006/relationships" r:id="rId2"/>
          <a:extLst>
            <a:ext uri="{FF2B5EF4-FFF2-40B4-BE49-F238E27FC236}">
              <a16:creationId xmlns:a16="http://schemas.microsoft.com/office/drawing/2014/main" id="{00000000-0008-0000-0000-0000590E0000}"/>
            </a:ext>
          </a:extLst>
        </xdr:cNvPr>
        <xdr:cNvSpPr/>
      </xdr:nvSpPr>
      <xdr:spPr>
        <a:xfrm>
          <a:off x="8858250" y="38928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133</xdr:row>
      <xdr:rowOff>57150</xdr:rowOff>
    </xdr:from>
    <xdr:to>
      <xdr:col>8</xdr:col>
      <xdr:colOff>3352800</xdr:colOff>
      <xdr:row>133</xdr:row>
      <xdr:rowOff>161925</xdr:rowOff>
    </xdr:to>
    <xdr:sp macro="" textlink="">
      <xdr:nvSpPr>
        <xdr:cNvPr id="3674" name="3673 Flecha izquierda">
          <a:hlinkClick xmlns:r="http://schemas.openxmlformats.org/officeDocument/2006/relationships" r:id="rId2"/>
          <a:extLst>
            <a:ext uri="{FF2B5EF4-FFF2-40B4-BE49-F238E27FC236}">
              <a16:creationId xmlns:a16="http://schemas.microsoft.com/office/drawing/2014/main" id="{00000000-0008-0000-0000-00005A0E0000}"/>
            </a:ext>
          </a:extLst>
        </xdr:cNvPr>
        <xdr:cNvSpPr/>
      </xdr:nvSpPr>
      <xdr:spPr>
        <a:xfrm>
          <a:off x="8858250" y="396144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145</xdr:row>
      <xdr:rowOff>57150</xdr:rowOff>
    </xdr:from>
    <xdr:to>
      <xdr:col>8</xdr:col>
      <xdr:colOff>3352800</xdr:colOff>
      <xdr:row>145</xdr:row>
      <xdr:rowOff>161925</xdr:rowOff>
    </xdr:to>
    <xdr:sp macro="" textlink="">
      <xdr:nvSpPr>
        <xdr:cNvPr id="3675" name="3674 Flecha izquierda">
          <a:hlinkClick xmlns:r="http://schemas.openxmlformats.org/officeDocument/2006/relationships" r:id="rId2"/>
          <a:extLst>
            <a:ext uri="{FF2B5EF4-FFF2-40B4-BE49-F238E27FC236}">
              <a16:creationId xmlns:a16="http://schemas.microsoft.com/office/drawing/2014/main" id="{00000000-0008-0000-0000-00005B0E0000}"/>
            </a:ext>
          </a:extLst>
        </xdr:cNvPr>
        <xdr:cNvSpPr/>
      </xdr:nvSpPr>
      <xdr:spPr>
        <a:xfrm>
          <a:off x="8858250" y="433959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150</xdr:row>
      <xdr:rowOff>57150</xdr:rowOff>
    </xdr:from>
    <xdr:to>
      <xdr:col>8</xdr:col>
      <xdr:colOff>3352800</xdr:colOff>
      <xdr:row>150</xdr:row>
      <xdr:rowOff>161925</xdr:rowOff>
    </xdr:to>
    <xdr:sp macro="" textlink="">
      <xdr:nvSpPr>
        <xdr:cNvPr id="3676" name="3675 Flecha izquierda">
          <a:hlinkClick xmlns:r="http://schemas.openxmlformats.org/officeDocument/2006/relationships" r:id="rId2"/>
          <a:extLst>
            <a:ext uri="{FF2B5EF4-FFF2-40B4-BE49-F238E27FC236}">
              <a16:creationId xmlns:a16="http://schemas.microsoft.com/office/drawing/2014/main" id="{00000000-0008-0000-0000-00005C0E0000}"/>
            </a:ext>
          </a:extLst>
        </xdr:cNvPr>
        <xdr:cNvSpPr/>
      </xdr:nvSpPr>
      <xdr:spPr>
        <a:xfrm>
          <a:off x="8858250" y="44977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152</xdr:row>
      <xdr:rowOff>57150</xdr:rowOff>
    </xdr:from>
    <xdr:to>
      <xdr:col>8</xdr:col>
      <xdr:colOff>3352800</xdr:colOff>
      <xdr:row>152</xdr:row>
      <xdr:rowOff>161925</xdr:rowOff>
    </xdr:to>
    <xdr:sp macro="" textlink="">
      <xdr:nvSpPr>
        <xdr:cNvPr id="3677" name="3676 Flecha izquierda">
          <a:hlinkClick xmlns:r="http://schemas.openxmlformats.org/officeDocument/2006/relationships" r:id="rId2"/>
          <a:extLst>
            <a:ext uri="{FF2B5EF4-FFF2-40B4-BE49-F238E27FC236}">
              <a16:creationId xmlns:a16="http://schemas.microsoft.com/office/drawing/2014/main" id="{00000000-0008-0000-0000-00005D0E0000}"/>
            </a:ext>
          </a:extLst>
        </xdr:cNvPr>
        <xdr:cNvSpPr/>
      </xdr:nvSpPr>
      <xdr:spPr>
        <a:xfrm>
          <a:off x="8858250" y="45424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154</xdr:row>
      <xdr:rowOff>57150</xdr:rowOff>
    </xdr:from>
    <xdr:to>
      <xdr:col>8</xdr:col>
      <xdr:colOff>3352800</xdr:colOff>
      <xdr:row>154</xdr:row>
      <xdr:rowOff>161925</xdr:rowOff>
    </xdr:to>
    <xdr:sp macro="" textlink="">
      <xdr:nvSpPr>
        <xdr:cNvPr id="3678" name="3677 Flecha izquierda">
          <a:hlinkClick xmlns:r="http://schemas.openxmlformats.org/officeDocument/2006/relationships" r:id="rId2"/>
          <a:extLst>
            <a:ext uri="{FF2B5EF4-FFF2-40B4-BE49-F238E27FC236}">
              <a16:creationId xmlns:a16="http://schemas.microsoft.com/office/drawing/2014/main" id="{00000000-0008-0000-0000-00005E0E0000}"/>
            </a:ext>
          </a:extLst>
        </xdr:cNvPr>
        <xdr:cNvSpPr/>
      </xdr:nvSpPr>
      <xdr:spPr>
        <a:xfrm>
          <a:off x="8858250" y="458724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169</xdr:row>
      <xdr:rowOff>57150</xdr:rowOff>
    </xdr:from>
    <xdr:to>
      <xdr:col>8</xdr:col>
      <xdr:colOff>3352800</xdr:colOff>
      <xdr:row>169</xdr:row>
      <xdr:rowOff>161925</xdr:rowOff>
    </xdr:to>
    <xdr:sp macro="" textlink="">
      <xdr:nvSpPr>
        <xdr:cNvPr id="3679" name="3678 Flecha izquierda">
          <a:hlinkClick xmlns:r="http://schemas.openxmlformats.org/officeDocument/2006/relationships" r:id="rId2"/>
          <a:extLst>
            <a:ext uri="{FF2B5EF4-FFF2-40B4-BE49-F238E27FC236}">
              <a16:creationId xmlns:a16="http://schemas.microsoft.com/office/drawing/2014/main" id="{00000000-0008-0000-0000-00005F0E0000}"/>
            </a:ext>
          </a:extLst>
        </xdr:cNvPr>
        <xdr:cNvSpPr/>
      </xdr:nvSpPr>
      <xdr:spPr>
        <a:xfrm>
          <a:off x="8858250" y="51025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172</xdr:row>
      <xdr:rowOff>57150</xdr:rowOff>
    </xdr:from>
    <xdr:to>
      <xdr:col>8</xdr:col>
      <xdr:colOff>3352800</xdr:colOff>
      <xdr:row>172</xdr:row>
      <xdr:rowOff>161925</xdr:rowOff>
    </xdr:to>
    <xdr:sp macro="" textlink="">
      <xdr:nvSpPr>
        <xdr:cNvPr id="3680" name="3679 Flecha izquierda">
          <a:hlinkClick xmlns:r="http://schemas.openxmlformats.org/officeDocument/2006/relationships" r:id="rId2"/>
          <a:extLst>
            <a:ext uri="{FF2B5EF4-FFF2-40B4-BE49-F238E27FC236}">
              <a16:creationId xmlns:a16="http://schemas.microsoft.com/office/drawing/2014/main" id="{00000000-0008-0000-0000-0000600E0000}"/>
            </a:ext>
          </a:extLst>
        </xdr:cNvPr>
        <xdr:cNvSpPr/>
      </xdr:nvSpPr>
      <xdr:spPr>
        <a:xfrm>
          <a:off x="8858250" y="51796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178</xdr:row>
      <xdr:rowOff>57150</xdr:rowOff>
    </xdr:from>
    <xdr:to>
      <xdr:col>8</xdr:col>
      <xdr:colOff>3352800</xdr:colOff>
      <xdr:row>178</xdr:row>
      <xdr:rowOff>161925</xdr:rowOff>
    </xdr:to>
    <xdr:sp macro="" textlink="">
      <xdr:nvSpPr>
        <xdr:cNvPr id="3681" name="3680 Flecha izquierda">
          <a:hlinkClick xmlns:r="http://schemas.openxmlformats.org/officeDocument/2006/relationships" r:id="rId2"/>
          <a:extLst>
            <a:ext uri="{FF2B5EF4-FFF2-40B4-BE49-F238E27FC236}">
              <a16:creationId xmlns:a16="http://schemas.microsoft.com/office/drawing/2014/main" id="{00000000-0008-0000-0000-0000610E0000}"/>
            </a:ext>
          </a:extLst>
        </xdr:cNvPr>
        <xdr:cNvSpPr/>
      </xdr:nvSpPr>
      <xdr:spPr>
        <a:xfrm>
          <a:off x="8858250" y="53540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186</xdr:row>
      <xdr:rowOff>57150</xdr:rowOff>
    </xdr:from>
    <xdr:to>
      <xdr:col>8</xdr:col>
      <xdr:colOff>3352800</xdr:colOff>
      <xdr:row>186</xdr:row>
      <xdr:rowOff>161925</xdr:rowOff>
    </xdr:to>
    <xdr:sp macro="" textlink="">
      <xdr:nvSpPr>
        <xdr:cNvPr id="3682" name="3681 Flecha izquierda">
          <a:hlinkClick xmlns:r="http://schemas.openxmlformats.org/officeDocument/2006/relationships" r:id="rId2"/>
          <a:extLst>
            <a:ext uri="{FF2B5EF4-FFF2-40B4-BE49-F238E27FC236}">
              <a16:creationId xmlns:a16="http://schemas.microsoft.com/office/drawing/2014/main" id="{00000000-0008-0000-0000-0000620E0000}"/>
            </a:ext>
          </a:extLst>
        </xdr:cNvPr>
        <xdr:cNvSpPr/>
      </xdr:nvSpPr>
      <xdr:spPr>
        <a:xfrm>
          <a:off x="8858250" y="55930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189</xdr:row>
      <xdr:rowOff>57150</xdr:rowOff>
    </xdr:from>
    <xdr:to>
      <xdr:col>8</xdr:col>
      <xdr:colOff>3352800</xdr:colOff>
      <xdr:row>189</xdr:row>
      <xdr:rowOff>161925</xdr:rowOff>
    </xdr:to>
    <xdr:sp macro="" textlink="">
      <xdr:nvSpPr>
        <xdr:cNvPr id="3683" name="3682 Flecha izquierda">
          <a:hlinkClick xmlns:r="http://schemas.openxmlformats.org/officeDocument/2006/relationships" r:id="rId2"/>
          <a:extLst>
            <a:ext uri="{FF2B5EF4-FFF2-40B4-BE49-F238E27FC236}">
              <a16:creationId xmlns:a16="http://schemas.microsoft.com/office/drawing/2014/main" id="{00000000-0008-0000-0000-0000630E0000}"/>
            </a:ext>
          </a:extLst>
        </xdr:cNvPr>
        <xdr:cNvSpPr/>
      </xdr:nvSpPr>
      <xdr:spPr>
        <a:xfrm>
          <a:off x="8858250" y="56778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235</xdr:row>
      <xdr:rowOff>47625</xdr:rowOff>
    </xdr:from>
    <xdr:to>
      <xdr:col>8</xdr:col>
      <xdr:colOff>3352800</xdr:colOff>
      <xdr:row>235</xdr:row>
      <xdr:rowOff>152400</xdr:rowOff>
    </xdr:to>
    <xdr:sp macro="" textlink="">
      <xdr:nvSpPr>
        <xdr:cNvPr id="3684" name="3683 Flecha izquierda">
          <a:hlinkClick xmlns:r="http://schemas.openxmlformats.org/officeDocument/2006/relationships" r:id="rId3"/>
          <a:extLst>
            <a:ext uri="{FF2B5EF4-FFF2-40B4-BE49-F238E27FC236}">
              <a16:creationId xmlns:a16="http://schemas.microsoft.com/office/drawing/2014/main" id="{00000000-0008-0000-0000-0000640E0000}"/>
            </a:ext>
          </a:extLst>
        </xdr:cNvPr>
        <xdr:cNvSpPr/>
      </xdr:nvSpPr>
      <xdr:spPr>
        <a:xfrm>
          <a:off x="8858250" y="692181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237</xdr:row>
      <xdr:rowOff>47625</xdr:rowOff>
    </xdr:from>
    <xdr:to>
      <xdr:col>8</xdr:col>
      <xdr:colOff>3352800</xdr:colOff>
      <xdr:row>237</xdr:row>
      <xdr:rowOff>152400</xdr:rowOff>
    </xdr:to>
    <xdr:sp macro="" textlink="">
      <xdr:nvSpPr>
        <xdr:cNvPr id="3685" name="3684 Flecha izquierda">
          <a:hlinkClick xmlns:r="http://schemas.openxmlformats.org/officeDocument/2006/relationships" r:id="rId3"/>
          <a:extLst>
            <a:ext uri="{FF2B5EF4-FFF2-40B4-BE49-F238E27FC236}">
              <a16:creationId xmlns:a16="http://schemas.microsoft.com/office/drawing/2014/main" id="{00000000-0008-0000-0000-0000650E0000}"/>
            </a:ext>
          </a:extLst>
        </xdr:cNvPr>
        <xdr:cNvSpPr/>
      </xdr:nvSpPr>
      <xdr:spPr>
        <a:xfrm>
          <a:off x="8858250" y="69742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243</xdr:row>
      <xdr:rowOff>47625</xdr:rowOff>
    </xdr:from>
    <xdr:to>
      <xdr:col>8</xdr:col>
      <xdr:colOff>3352800</xdr:colOff>
      <xdr:row>243</xdr:row>
      <xdr:rowOff>152400</xdr:rowOff>
    </xdr:to>
    <xdr:sp macro="" textlink="">
      <xdr:nvSpPr>
        <xdr:cNvPr id="3686" name="3685 Flecha izquierda">
          <a:hlinkClick xmlns:r="http://schemas.openxmlformats.org/officeDocument/2006/relationships" r:id="rId3"/>
          <a:extLst>
            <a:ext uri="{FF2B5EF4-FFF2-40B4-BE49-F238E27FC236}">
              <a16:creationId xmlns:a16="http://schemas.microsoft.com/office/drawing/2014/main" id="{00000000-0008-0000-0000-0000660E0000}"/>
            </a:ext>
          </a:extLst>
        </xdr:cNvPr>
        <xdr:cNvSpPr/>
      </xdr:nvSpPr>
      <xdr:spPr>
        <a:xfrm>
          <a:off x="8858250" y="720566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247</xdr:row>
      <xdr:rowOff>47625</xdr:rowOff>
    </xdr:from>
    <xdr:to>
      <xdr:col>8</xdr:col>
      <xdr:colOff>3352800</xdr:colOff>
      <xdr:row>247</xdr:row>
      <xdr:rowOff>152400</xdr:rowOff>
    </xdr:to>
    <xdr:sp macro="" textlink="">
      <xdr:nvSpPr>
        <xdr:cNvPr id="3687" name="3686 Flecha izquierda">
          <a:hlinkClick xmlns:r="http://schemas.openxmlformats.org/officeDocument/2006/relationships" r:id="rId3"/>
          <a:extLst>
            <a:ext uri="{FF2B5EF4-FFF2-40B4-BE49-F238E27FC236}">
              <a16:creationId xmlns:a16="http://schemas.microsoft.com/office/drawing/2014/main" id="{00000000-0008-0000-0000-0000670E0000}"/>
            </a:ext>
          </a:extLst>
        </xdr:cNvPr>
        <xdr:cNvSpPr/>
      </xdr:nvSpPr>
      <xdr:spPr>
        <a:xfrm>
          <a:off x="8858250" y="74685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250</xdr:row>
      <xdr:rowOff>47625</xdr:rowOff>
    </xdr:from>
    <xdr:to>
      <xdr:col>8</xdr:col>
      <xdr:colOff>3352800</xdr:colOff>
      <xdr:row>250</xdr:row>
      <xdr:rowOff>152400</xdr:rowOff>
    </xdr:to>
    <xdr:sp macro="" textlink="">
      <xdr:nvSpPr>
        <xdr:cNvPr id="3688" name="3687 Flecha izquierda">
          <a:hlinkClick xmlns:r="http://schemas.openxmlformats.org/officeDocument/2006/relationships" r:id="rId3"/>
          <a:extLst>
            <a:ext uri="{FF2B5EF4-FFF2-40B4-BE49-F238E27FC236}">
              <a16:creationId xmlns:a16="http://schemas.microsoft.com/office/drawing/2014/main" id="{00000000-0008-0000-0000-0000680E0000}"/>
            </a:ext>
          </a:extLst>
        </xdr:cNvPr>
        <xdr:cNvSpPr/>
      </xdr:nvSpPr>
      <xdr:spPr>
        <a:xfrm>
          <a:off x="8858250" y="758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252</xdr:row>
      <xdr:rowOff>47625</xdr:rowOff>
    </xdr:from>
    <xdr:to>
      <xdr:col>8</xdr:col>
      <xdr:colOff>3352800</xdr:colOff>
      <xdr:row>252</xdr:row>
      <xdr:rowOff>152400</xdr:rowOff>
    </xdr:to>
    <xdr:sp macro="" textlink="">
      <xdr:nvSpPr>
        <xdr:cNvPr id="3689" name="3688 Flecha izquierda">
          <a:hlinkClick xmlns:r="http://schemas.openxmlformats.org/officeDocument/2006/relationships" r:id="rId3"/>
          <a:extLst>
            <a:ext uri="{FF2B5EF4-FFF2-40B4-BE49-F238E27FC236}">
              <a16:creationId xmlns:a16="http://schemas.microsoft.com/office/drawing/2014/main" id="{00000000-0008-0000-0000-0000690E0000}"/>
            </a:ext>
          </a:extLst>
        </xdr:cNvPr>
        <xdr:cNvSpPr/>
      </xdr:nvSpPr>
      <xdr:spPr>
        <a:xfrm>
          <a:off x="8858250" y="76304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302</xdr:row>
      <xdr:rowOff>47625</xdr:rowOff>
    </xdr:from>
    <xdr:to>
      <xdr:col>8</xdr:col>
      <xdr:colOff>3352800</xdr:colOff>
      <xdr:row>302</xdr:row>
      <xdr:rowOff>152400</xdr:rowOff>
    </xdr:to>
    <xdr:sp macro="" textlink="">
      <xdr:nvSpPr>
        <xdr:cNvPr id="3690" name="3689 Flecha izquierda">
          <a:hlinkClick xmlns:r="http://schemas.openxmlformats.org/officeDocument/2006/relationships" r:id="rId3"/>
          <a:extLst>
            <a:ext uri="{FF2B5EF4-FFF2-40B4-BE49-F238E27FC236}">
              <a16:creationId xmlns:a16="http://schemas.microsoft.com/office/drawing/2014/main" id="{00000000-0008-0000-0000-00006A0E0000}"/>
            </a:ext>
          </a:extLst>
        </xdr:cNvPr>
        <xdr:cNvSpPr/>
      </xdr:nvSpPr>
      <xdr:spPr>
        <a:xfrm>
          <a:off x="8858250" y="97736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310</xdr:row>
      <xdr:rowOff>47625</xdr:rowOff>
    </xdr:from>
    <xdr:to>
      <xdr:col>8</xdr:col>
      <xdr:colOff>3352800</xdr:colOff>
      <xdr:row>310</xdr:row>
      <xdr:rowOff>152400</xdr:rowOff>
    </xdr:to>
    <xdr:sp macro="" textlink="">
      <xdr:nvSpPr>
        <xdr:cNvPr id="3691" name="3690 Flecha izquierda">
          <a:hlinkClick xmlns:r="http://schemas.openxmlformats.org/officeDocument/2006/relationships" r:id="rId3"/>
          <a:extLst>
            <a:ext uri="{FF2B5EF4-FFF2-40B4-BE49-F238E27FC236}">
              <a16:creationId xmlns:a16="http://schemas.microsoft.com/office/drawing/2014/main" id="{00000000-0008-0000-0000-00006B0E0000}"/>
            </a:ext>
          </a:extLst>
        </xdr:cNvPr>
        <xdr:cNvSpPr/>
      </xdr:nvSpPr>
      <xdr:spPr>
        <a:xfrm>
          <a:off x="8858250" y="1005268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312</xdr:row>
      <xdr:rowOff>47625</xdr:rowOff>
    </xdr:from>
    <xdr:to>
      <xdr:col>8</xdr:col>
      <xdr:colOff>3352800</xdr:colOff>
      <xdr:row>312</xdr:row>
      <xdr:rowOff>152400</xdr:rowOff>
    </xdr:to>
    <xdr:sp macro="" textlink="">
      <xdr:nvSpPr>
        <xdr:cNvPr id="3692" name="3691 Flecha izquierda">
          <a:hlinkClick xmlns:r="http://schemas.openxmlformats.org/officeDocument/2006/relationships" r:id="rId3"/>
          <a:extLst>
            <a:ext uri="{FF2B5EF4-FFF2-40B4-BE49-F238E27FC236}">
              <a16:creationId xmlns:a16="http://schemas.microsoft.com/office/drawing/2014/main" id="{00000000-0008-0000-0000-00006C0E0000}"/>
            </a:ext>
          </a:extLst>
        </xdr:cNvPr>
        <xdr:cNvSpPr/>
      </xdr:nvSpPr>
      <xdr:spPr>
        <a:xfrm>
          <a:off x="8858250" y="1012126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314</xdr:row>
      <xdr:rowOff>47625</xdr:rowOff>
    </xdr:from>
    <xdr:to>
      <xdr:col>8</xdr:col>
      <xdr:colOff>3352800</xdr:colOff>
      <xdr:row>314</xdr:row>
      <xdr:rowOff>152400</xdr:rowOff>
    </xdr:to>
    <xdr:sp macro="" textlink="">
      <xdr:nvSpPr>
        <xdr:cNvPr id="3693" name="3692 Flecha izquierda">
          <a:hlinkClick xmlns:r="http://schemas.openxmlformats.org/officeDocument/2006/relationships" r:id="rId3"/>
          <a:extLst>
            <a:ext uri="{FF2B5EF4-FFF2-40B4-BE49-F238E27FC236}">
              <a16:creationId xmlns:a16="http://schemas.microsoft.com/office/drawing/2014/main" id="{00000000-0008-0000-0000-00006D0E0000}"/>
            </a:ext>
          </a:extLst>
        </xdr:cNvPr>
        <xdr:cNvSpPr/>
      </xdr:nvSpPr>
      <xdr:spPr>
        <a:xfrm>
          <a:off x="8858250" y="1020603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316</xdr:row>
      <xdr:rowOff>47625</xdr:rowOff>
    </xdr:from>
    <xdr:to>
      <xdr:col>8</xdr:col>
      <xdr:colOff>3352800</xdr:colOff>
      <xdr:row>316</xdr:row>
      <xdr:rowOff>152400</xdr:rowOff>
    </xdr:to>
    <xdr:sp macro="" textlink="">
      <xdr:nvSpPr>
        <xdr:cNvPr id="3694" name="3693 Flecha izquierda">
          <a:hlinkClick xmlns:r="http://schemas.openxmlformats.org/officeDocument/2006/relationships" r:id="rId3"/>
          <a:extLst>
            <a:ext uri="{FF2B5EF4-FFF2-40B4-BE49-F238E27FC236}">
              <a16:creationId xmlns:a16="http://schemas.microsoft.com/office/drawing/2014/main" id="{00000000-0008-0000-0000-00006E0E0000}"/>
            </a:ext>
          </a:extLst>
        </xdr:cNvPr>
        <xdr:cNvSpPr/>
      </xdr:nvSpPr>
      <xdr:spPr>
        <a:xfrm>
          <a:off x="8858250" y="102584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322</xdr:row>
      <xdr:rowOff>47625</xdr:rowOff>
    </xdr:from>
    <xdr:to>
      <xdr:col>8</xdr:col>
      <xdr:colOff>3352800</xdr:colOff>
      <xdr:row>322</xdr:row>
      <xdr:rowOff>152400</xdr:rowOff>
    </xdr:to>
    <xdr:sp macro="" textlink="">
      <xdr:nvSpPr>
        <xdr:cNvPr id="3695" name="3694 Flecha izquierda">
          <a:hlinkClick xmlns:r="http://schemas.openxmlformats.org/officeDocument/2006/relationships" r:id="rId3"/>
          <a:extLst>
            <a:ext uri="{FF2B5EF4-FFF2-40B4-BE49-F238E27FC236}">
              <a16:creationId xmlns:a16="http://schemas.microsoft.com/office/drawing/2014/main" id="{00000000-0008-0000-0000-00006F0E0000}"/>
            </a:ext>
          </a:extLst>
        </xdr:cNvPr>
        <xdr:cNvSpPr/>
      </xdr:nvSpPr>
      <xdr:spPr>
        <a:xfrm>
          <a:off x="8858250" y="1052131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325</xdr:row>
      <xdr:rowOff>47625</xdr:rowOff>
    </xdr:from>
    <xdr:to>
      <xdr:col>8</xdr:col>
      <xdr:colOff>3352800</xdr:colOff>
      <xdr:row>325</xdr:row>
      <xdr:rowOff>152400</xdr:rowOff>
    </xdr:to>
    <xdr:sp macro="" textlink="">
      <xdr:nvSpPr>
        <xdr:cNvPr id="3696" name="3695 Flecha izquierda">
          <a:hlinkClick xmlns:r="http://schemas.openxmlformats.org/officeDocument/2006/relationships" r:id="rId3"/>
          <a:extLst>
            <a:ext uri="{FF2B5EF4-FFF2-40B4-BE49-F238E27FC236}">
              <a16:creationId xmlns:a16="http://schemas.microsoft.com/office/drawing/2014/main" id="{00000000-0008-0000-0000-0000700E0000}"/>
            </a:ext>
          </a:extLst>
        </xdr:cNvPr>
        <xdr:cNvSpPr/>
      </xdr:nvSpPr>
      <xdr:spPr>
        <a:xfrm>
          <a:off x="8858250" y="106222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327</xdr:row>
      <xdr:rowOff>47625</xdr:rowOff>
    </xdr:from>
    <xdr:to>
      <xdr:col>8</xdr:col>
      <xdr:colOff>3352800</xdr:colOff>
      <xdr:row>327</xdr:row>
      <xdr:rowOff>152400</xdr:rowOff>
    </xdr:to>
    <xdr:sp macro="" textlink="">
      <xdr:nvSpPr>
        <xdr:cNvPr id="3697" name="3696 Flecha izquierda">
          <a:hlinkClick xmlns:r="http://schemas.openxmlformats.org/officeDocument/2006/relationships" r:id="rId3"/>
          <a:extLst>
            <a:ext uri="{FF2B5EF4-FFF2-40B4-BE49-F238E27FC236}">
              <a16:creationId xmlns:a16="http://schemas.microsoft.com/office/drawing/2014/main" id="{00000000-0008-0000-0000-0000710E0000}"/>
            </a:ext>
          </a:extLst>
        </xdr:cNvPr>
        <xdr:cNvSpPr/>
      </xdr:nvSpPr>
      <xdr:spPr>
        <a:xfrm>
          <a:off x="8858250" y="106908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330</xdr:row>
      <xdr:rowOff>47625</xdr:rowOff>
    </xdr:from>
    <xdr:to>
      <xdr:col>8</xdr:col>
      <xdr:colOff>3352800</xdr:colOff>
      <xdr:row>330</xdr:row>
      <xdr:rowOff>152400</xdr:rowOff>
    </xdr:to>
    <xdr:sp macro="" textlink="">
      <xdr:nvSpPr>
        <xdr:cNvPr id="3698" name="3697 Flecha izquierda">
          <a:hlinkClick xmlns:r="http://schemas.openxmlformats.org/officeDocument/2006/relationships" r:id="rId3"/>
          <a:extLst>
            <a:ext uri="{FF2B5EF4-FFF2-40B4-BE49-F238E27FC236}">
              <a16:creationId xmlns:a16="http://schemas.microsoft.com/office/drawing/2014/main" id="{00000000-0008-0000-0000-0000720E0000}"/>
            </a:ext>
          </a:extLst>
        </xdr:cNvPr>
        <xdr:cNvSpPr/>
      </xdr:nvSpPr>
      <xdr:spPr>
        <a:xfrm>
          <a:off x="8858250" y="108242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332</xdr:row>
      <xdr:rowOff>47625</xdr:rowOff>
    </xdr:from>
    <xdr:to>
      <xdr:col>8</xdr:col>
      <xdr:colOff>3352800</xdr:colOff>
      <xdr:row>332</xdr:row>
      <xdr:rowOff>152400</xdr:rowOff>
    </xdr:to>
    <xdr:sp macro="" textlink="">
      <xdr:nvSpPr>
        <xdr:cNvPr id="3699" name="3698 Flecha izquierda">
          <a:hlinkClick xmlns:r="http://schemas.openxmlformats.org/officeDocument/2006/relationships" r:id="rId3"/>
          <a:extLst>
            <a:ext uri="{FF2B5EF4-FFF2-40B4-BE49-F238E27FC236}">
              <a16:creationId xmlns:a16="http://schemas.microsoft.com/office/drawing/2014/main" id="{00000000-0008-0000-0000-0000730E0000}"/>
            </a:ext>
          </a:extLst>
        </xdr:cNvPr>
        <xdr:cNvSpPr/>
      </xdr:nvSpPr>
      <xdr:spPr>
        <a:xfrm>
          <a:off x="8858250" y="1087659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7</xdr:col>
      <xdr:colOff>0</xdr:colOff>
      <xdr:row>13</xdr:row>
      <xdr:rowOff>1</xdr:rowOff>
    </xdr:to>
    <xdr:sp macro="" textlink="">
      <xdr:nvSpPr>
        <xdr:cNvPr id="13" name="12 Rectángulo redondeado">
          <a:extLst>
            <a:ext uri="{FF2B5EF4-FFF2-40B4-BE49-F238E27FC236}">
              <a16:creationId xmlns:a16="http://schemas.microsoft.com/office/drawing/2014/main" id="{00000000-0008-0000-0100-00000D000000}"/>
            </a:ext>
          </a:extLst>
        </xdr:cNvPr>
        <xdr:cNvSpPr/>
      </xdr:nvSpPr>
      <xdr:spPr>
        <a:xfrm>
          <a:off x="180975" y="209551"/>
          <a:ext cx="4572000" cy="2514600"/>
        </a:xfrm>
        <a:prstGeom prst="roundRect">
          <a:avLst>
            <a:gd name="adj" fmla="val 4979"/>
          </a:avLst>
        </a:prstGeom>
        <a:solidFill>
          <a:schemeClr val="accent3">
            <a:lumMod val="20000"/>
            <a:lumOff val="80000"/>
            <a:alpha val="30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0</xdr:colOff>
      <xdr:row>1</xdr:row>
      <xdr:rowOff>0</xdr:rowOff>
    </xdr:from>
    <xdr:to>
      <xdr:col>14</xdr:col>
      <xdr:colOff>0</xdr:colOff>
      <xdr:row>13</xdr:row>
      <xdr:rowOff>0</xdr:rowOff>
    </xdr:to>
    <xdr:sp macro="" textlink="">
      <xdr:nvSpPr>
        <xdr:cNvPr id="14" name="13 Rectángulo redondeado">
          <a:extLst>
            <a:ext uri="{FF2B5EF4-FFF2-40B4-BE49-F238E27FC236}">
              <a16:creationId xmlns:a16="http://schemas.microsoft.com/office/drawing/2014/main" id="{00000000-0008-0000-0100-00000E000000}"/>
            </a:ext>
          </a:extLst>
        </xdr:cNvPr>
        <xdr:cNvSpPr/>
      </xdr:nvSpPr>
      <xdr:spPr>
        <a:xfrm>
          <a:off x="5065568" y="207818"/>
          <a:ext cx="4572000" cy="2493818"/>
        </a:xfrm>
        <a:prstGeom prst="roundRect">
          <a:avLst>
            <a:gd name="adj" fmla="val 4979"/>
          </a:avLst>
        </a:prstGeom>
        <a:solidFill>
          <a:srgbClr val="DCE6F4">
            <a:alpha val="30196"/>
          </a:srgb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177246</xdr:colOff>
      <xdr:row>1</xdr:row>
      <xdr:rowOff>73211</xdr:rowOff>
    </xdr:from>
    <xdr:to>
      <xdr:col>7</xdr:col>
      <xdr:colOff>19050</xdr:colOff>
      <xdr:row>10</xdr:row>
      <xdr:rowOff>187452</xdr:rowOff>
    </xdr:to>
    <xdr:grpSp>
      <xdr:nvGrpSpPr>
        <xdr:cNvPr id="15" name="14 Grupo">
          <a:extLst>
            <a:ext uri="{FF2B5EF4-FFF2-40B4-BE49-F238E27FC236}">
              <a16:creationId xmlns:a16="http://schemas.microsoft.com/office/drawing/2014/main" id="{00000000-0008-0000-0100-00000F000000}"/>
            </a:ext>
          </a:extLst>
        </xdr:cNvPr>
        <xdr:cNvGrpSpPr/>
      </xdr:nvGrpSpPr>
      <xdr:grpSpPr>
        <a:xfrm>
          <a:off x="177246" y="251011"/>
          <a:ext cx="4832904" cy="1701741"/>
          <a:chOff x="177246" y="282761"/>
          <a:chExt cx="4594779" cy="2000191"/>
        </a:xfrm>
      </xdr:grpSpPr>
      <xdr:pic>
        <xdr:nvPicPr>
          <xdr:cNvPr id="5" name="4 Imagen">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654911" y="619127"/>
            <a:ext cx="1631214" cy="1663825"/>
          </a:xfrm>
          <a:prstGeom prst="rect">
            <a:avLst/>
          </a:prstGeom>
        </xdr:spPr>
      </xdr:pic>
      <xdr:sp macro="" textlink="">
        <xdr:nvSpPr>
          <xdr:cNvPr id="6" name="5 CuadroTexto">
            <a:hlinkClick xmlns:r="http://schemas.openxmlformats.org/officeDocument/2006/relationships" r:id="rId1"/>
            <a:extLst>
              <a:ext uri="{FF2B5EF4-FFF2-40B4-BE49-F238E27FC236}">
                <a16:creationId xmlns:a16="http://schemas.microsoft.com/office/drawing/2014/main" id="{00000000-0008-0000-0100-000006000000}"/>
              </a:ext>
            </a:extLst>
          </xdr:cNvPr>
          <xdr:cNvSpPr txBox="1"/>
        </xdr:nvSpPr>
        <xdr:spPr>
          <a:xfrm>
            <a:off x="177246" y="282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3">
                    <a:lumMod val="50000"/>
                  </a:schemeClr>
                </a:solidFill>
                <a:latin typeface="Arial Narrow" panose="020B0606020202030204" pitchFamily="34" charset="0"/>
              </a:rPr>
              <a:t>LISTADO</a:t>
            </a:r>
            <a:r>
              <a:rPr lang="es-CO" sz="1400" b="1" baseline="0">
                <a:solidFill>
                  <a:schemeClr val="accent3">
                    <a:lumMod val="50000"/>
                  </a:schemeClr>
                </a:solidFill>
                <a:latin typeface="Arial Narrow" panose="020B0606020202030204" pitchFamily="34" charset="0"/>
              </a:rPr>
              <a:t> DE DOCUMENTOS PARA ANULACIÓN</a:t>
            </a:r>
            <a:endParaRPr lang="es-CO" sz="1400" b="1">
              <a:solidFill>
                <a:schemeClr val="accent3">
                  <a:lumMod val="50000"/>
                </a:schemeClr>
              </a:solidFill>
              <a:latin typeface="Arial Narrow" panose="020B0606020202030204" pitchFamily="34" charset="0"/>
            </a:endParaRPr>
          </a:p>
        </xdr:txBody>
      </xdr:sp>
    </xdr:grpSp>
    <xdr:clientData/>
  </xdr:twoCellAnchor>
  <xdr:twoCellAnchor>
    <xdr:from>
      <xdr:col>9</xdr:col>
      <xdr:colOff>623887</xdr:colOff>
      <xdr:row>1</xdr:row>
      <xdr:rowOff>76199</xdr:rowOff>
    </xdr:from>
    <xdr:to>
      <xdr:col>12</xdr:col>
      <xdr:colOff>138113</xdr:colOff>
      <xdr:row>8</xdr:row>
      <xdr:rowOff>86062</xdr:rowOff>
    </xdr:to>
    <xdr:grpSp>
      <xdr:nvGrpSpPr>
        <xdr:cNvPr id="2" name="Grupo 1">
          <a:hlinkClick xmlns:r="http://schemas.openxmlformats.org/officeDocument/2006/relationships" r:id="rId3"/>
          <a:extLst>
            <a:ext uri="{FF2B5EF4-FFF2-40B4-BE49-F238E27FC236}">
              <a16:creationId xmlns:a16="http://schemas.microsoft.com/office/drawing/2014/main" id="{7D901AA1-69C6-DB03-C5C0-162A59321754}"/>
            </a:ext>
          </a:extLst>
        </xdr:cNvPr>
        <xdr:cNvGrpSpPr/>
      </xdr:nvGrpSpPr>
      <xdr:grpSpPr>
        <a:xfrm>
          <a:off x="6745287" y="253999"/>
          <a:ext cx="1914526" cy="1254463"/>
          <a:chOff x="6456218" y="284017"/>
          <a:chExt cx="1800226" cy="1464590"/>
        </a:xfrm>
      </xdr:grpSpPr>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400000"/>
                    </a14:imgEffect>
                  </a14:imgLayer>
                </a14:imgProps>
              </a:ext>
              <a:ext uri="{28A0092B-C50C-407E-A947-70E740481C1C}">
                <a14:useLocalDpi xmlns:a14="http://schemas.microsoft.com/office/drawing/2010/main" val="0"/>
              </a:ext>
            </a:extLst>
          </a:blip>
          <a:stretch>
            <a:fillRect/>
          </a:stretch>
        </xdr:blipFill>
        <xdr:spPr>
          <a:xfrm>
            <a:off x="6832457" y="709222"/>
            <a:ext cx="1047749" cy="1039385"/>
          </a:xfrm>
          <a:prstGeom prst="rect">
            <a:avLst/>
          </a:prstGeom>
          <a:effectLst>
            <a:outerShdw blurRad="63500" sx="102000" sy="102000" algn="ctr" rotWithShape="0">
              <a:prstClr val="black">
                <a:alpha val="40000"/>
              </a:prstClr>
            </a:outerShdw>
          </a:effectLst>
        </xdr:spPr>
      </xdr:pic>
      <xdr:sp macro="" textlink="">
        <xdr:nvSpPr>
          <xdr:cNvPr id="11" name="10 CuadroTexto">
            <a:extLst>
              <a:ext uri="{FF2B5EF4-FFF2-40B4-BE49-F238E27FC236}">
                <a16:creationId xmlns:a16="http://schemas.microsoft.com/office/drawing/2014/main" id="{00000000-0008-0000-0100-00000B000000}"/>
              </a:ext>
            </a:extLst>
          </xdr:cNvPr>
          <xdr:cNvSpPr txBox="1"/>
        </xdr:nvSpPr>
        <xdr:spPr>
          <a:xfrm>
            <a:off x="6456218" y="284017"/>
            <a:ext cx="1800226" cy="40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tx2">
                    <a:lumMod val="50000"/>
                  </a:schemeClr>
                </a:solidFill>
                <a:latin typeface="Arial Narrow" panose="020B0606020202030204" pitchFamily="34" charset="0"/>
              </a:rPr>
              <a:t>EMITIR CONCEPTO</a:t>
            </a:r>
          </a:p>
        </xdr:txBody>
      </xdr:sp>
    </xdr:grpSp>
    <xdr:clientData/>
  </xdr:twoCellAnchor>
  <xdr:twoCellAnchor>
    <xdr:from>
      <xdr:col>1</xdr:col>
      <xdr:colOff>0</xdr:colOff>
      <xdr:row>14</xdr:row>
      <xdr:rowOff>0</xdr:rowOff>
    </xdr:from>
    <xdr:to>
      <xdr:col>7</xdr:col>
      <xdr:colOff>0</xdr:colOff>
      <xdr:row>26</xdr:row>
      <xdr:rowOff>0</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180975"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16061</xdr:rowOff>
    </xdr:from>
    <xdr:to>
      <xdr:col>7</xdr:col>
      <xdr:colOff>22779</xdr:colOff>
      <xdr:row>16</xdr:row>
      <xdr:rowOff>0</xdr:rowOff>
    </xdr:to>
    <xdr:sp macro="" textlink="">
      <xdr:nvSpPr>
        <xdr:cNvPr id="18" name="17 CuadroTexto">
          <a:extLst>
            <a:ext uri="{FF2B5EF4-FFF2-40B4-BE49-F238E27FC236}">
              <a16:creationId xmlns:a16="http://schemas.microsoft.com/office/drawing/2014/main" id="{00000000-0008-0000-0100-000012000000}"/>
            </a:ext>
          </a:extLst>
        </xdr:cNvPr>
        <xdr:cNvSpPr txBox="1"/>
      </xdr:nvSpPr>
      <xdr:spPr>
        <a:xfrm>
          <a:off x="180975" y="2949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INGRESE A CONSULTAR</a:t>
          </a:r>
          <a:r>
            <a:rPr lang="es-CO" sz="1400" b="1" baseline="0">
              <a:solidFill>
                <a:schemeClr val="accent2">
                  <a:lumMod val="50000"/>
                </a:schemeClr>
              </a:solidFill>
              <a:latin typeface="Arial Narrow" panose="020B0606020202030204" pitchFamily="34" charset="0"/>
            </a:rPr>
            <a:t>  LOS DOCUMENTOS</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14</xdr:row>
      <xdr:rowOff>0</xdr:rowOff>
    </xdr:from>
    <xdr:to>
      <xdr:col>14</xdr:col>
      <xdr:colOff>0</xdr:colOff>
      <xdr:row>26</xdr:row>
      <xdr:rowOff>0</xdr:rowOff>
    </xdr:to>
    <xdr:sp macro="" textlink="">
      <xdr:nvSpPr>
        <xdr:cNvPr id="19" name="18 Rectángulo redondeado">
          <a:extLst>
            <a:ext uri="{FF2B5EF4-FFF2-40B4-BE49-F238E27FC236}">
              <a16:creationId xmlns:a16="http://schemas.microsoft.com/office/drawing/2014/main" id="{00000000-0008-0000-0100-000013000000}"/>
            </a:ext>
          </a:extLst>
        </xdr:cNvPr>
        <xdr:cNvSpPr/>
      </xdr:nvSpPr>
      <xdr:spPr>
        <a:xfrm>
          <a:off x="5065568" y="2996045"/>
          <a:ext cx="4572000" cy="2493819"/>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0</xdr:colOff>
      <xdr:row>20</xdr:row>
      <xdr:rowOff>0</xdr:rowOff>
    </xdr:from>
    <xdr:to>
      <xdr:col>8</xdr:col>
      <xdr:colOff>0</xdr:colOff>
      <xdr:row>20</xdr:row>
      <xdr:rowOff>0</xdr:rowOff>
    </xdr:to>
    <xdr:cxnSp macro="">
      <xdr:nvCxnSpPr>
        <xdr:cNvPr id="36" name="35 Conector recto de flecha">
          <a:extLst>
            <a:ext uri="{FF2B5EF4-FFF2-40B4-BE49-F238E27FC236}">
              <a16:creationId xmlns:a16="http://schemas.microsoft.com/office/drawing/2014/main" id="{00000000-0008-0000-0100-000024000000}"/>
            </a:ext>
          </a:extLst>
        </xdr:cNvPr>
        <xdr:cNvCxnSpPr>
          <a:stCxn id="17" idx="3"/>
          <a:endCxn id="19" idx="1"/>
        </xdr:cNvCxnSpPr>
      </xdr:nvCxnSpPr>
      <xdr:spPr>
        <a:xfrm>
          <a:off x="4753841" y="4242955"/>
          <a:ext cx="311727"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28</xdr:row>
      <xdr:rowOff>0</xdr:rowOff>
    </xdr:from>
    <xdr:to>
      <xdr:col>7</xdr:col>
      <xdr:colOff>0</xdr:colOff>
      <xdr:row>40</xdr:row>
      <xdr:rowOff>0</xdr:rowOff>
    </xdr:to>
    <xdr:sp macro="" textlink="">
      <xdr:nvSpPr>
        <xdr:cNvPr id="28" name="27 Rectángulo redondeado">
          <a:extLst>
            <a:ext uri="{FF2B5EF4-FFF2-40B4-BE49-F238E27FC236}">
              <a16:creationId xmlns:a16="http://schemas.microsoft.com/office/drawing/2014/main" id="{00000000-0008-0000-0100-00001C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476249</xdr:colOff>
      <xdr:row>29</xdr:row>
      <xdr:rowOff>12514</xdr:rowOff>
    </xdr:from>
    <xdr:to>
      <xdr:col>5</xdr:col>
      <xdr:colOff>288938</xdr:colOff>
      <xdr:row>37</xdr:row>
      <xdr:rowOff>174438</xdr:rowOff>
    </xdr:to>
    <xdr:pic>
      <xdr:nvPicPr>
        <xdr:cNvPr id="29" name="28 Imagen">
          <a:hlinkClick xmlns:r="http://schemas.openxmlformats.org/officeDocument/2006/relationships" r:id="rId6"/>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BEBA8EAE-BF5A-486C-A8C5-ECC9F3942E4B}">
              <a14:imgProps xmlns:a14="http://schemas.microsoft.com/office/drawing/2010/main">
                <a14:imgLayer r:embed="rId8">
                  <a14:imgEffect>
                    <a14:brightnessContrast contrast="-40000"/>
                  </a14:imgEffect>
                </a14:imgLayer>
              </a14:imgProps>
            </a:ext>
            <a:ext uri="{28A0092B-C50C-407E-A947-70E740481C1C}">
              <a14:useLocalDpi xmlns:a14="http://schemas.microsoft.com/office/drawing/2010/main" val="0"/>
            </a:ext>
          </a:extLst>
        </a:blip>
        <a:srcRect l="11902" t="7324" r="6921" b="21570"/>
        <a:stretch/>
      </xdr:blipFill>
      <xdr:spPr>
        <a:xfrm>
          <a:off x="6303817" y="8948696"/>
          <a:ext cx="2098689" cy="1824470"/>
        </a:xfrm>
        <a:prstGeom prst="rect">
          <a:avLst/>
        </a:prstGeom>
      </xdr:spPr>
    </xdr:pic>
    <xdr:clientData/>
  </xdr:twoCellAnchor>
  <xdr:twoCellAnchor>
    <xdr:from>
      <xdr:col>1</xdr:col>
      <xdr:colOff>0</xdr:colOff>
      <xdr:row>28</xdr:row>
      <xdr:rowOff>0</xdr:rowOff>
    </xdr:from>
    <xdr:to>
      <xdr:col>6</xdr:col>
      <xdr:colOff>663552</xdr:colOff>
      <xdr:row>29</xdr:row>
      <xdr:rowOff>191757</xdr:rowOff>
    </xdr:to>
    <xdr:sp macro="" textlink="">
      <xdr:nvSpPr>
        <xdr:cNvPr id="30" name="29 CuadroTexto">
          <a:hlinkClick xmlns:r="http://schemas.openxmlformats.org/officeDocument/2006/relationships" r:id="rId1"/>
          <a:extLst>
            <a:ext uri="{FF2B5EF4-FFF2-40B4-BE49-F238E27FC236}">
              <a16:creationId xmlns:a16="http://schemas.microsoft.com/office/drawing/2014/main" id="{00000000-0008-0000-0100-00001E000000}"/>
            </a:ext>
          </a:extLst>
        </xdr:cNvPr>
        <xdr:cNvSpPr txBox="1"/>
      </xdr:nvSpPr>
      <xdr:spPr>
        <a:xfrm>
          <a:off x="5065568" y="8728364"/>
          <a:ext cx="4594779" cy="39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CONSULTAR</a:t>
          </a:r>
          <a:r>
            <a:rPr lang="es-CO" sz="1400" b="1" baseline="0">
              <a:solidFill>
                <a:schemeClr val="accent2">
                  <a:lumMod val="50000"/>
                </a:schemeClr>
              </a:solidFill>
              <a:latin typeface="Arial Narrow" panose="020B0606020202030204" pitchFamily="34" charset="0"/>
            </a:rPr>
            <a:t> DOCUMENTO</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28</xdr:row>
      <xdr:rowOff>0</xdr:rowOff>
    </xdr:from>
    <xdr:to>
      <xdr:col>14</xdr:col>
      <xdr:colOff>0</xdr:colOff>
      <xdr:row>40</xdr:row>
      <xdr:rowOff>0</xdr:rowOff>
    </xdr:to>
    <xdr:sp macro="" textlink="">
      <xdr:nvSpPr>
        <xdr:cNvPr id="31" name="30 Rectángulo redondeado">
          <a:extLst>
            <a:ext uri="{FF2B5EF4-FFF2-40B4-BE49-F238E27FC236}">
              <a16:creationId xmlns:a16="http://schemas.microsoft.com/office/drawing/2014/main" id="{00000000-0008-0000-0100-00001F000000}"/>
            </a:ext>
          </a:extLst>
        </xdr:cNvPr>
        <xdr:cNvSpPr/>
      </xdr:nvSpPr>
      <xdr:spPr>
        <a:xfrm>
          <a:off x="5065568" y="5818909"/>
          <a:ext cx="4572000" cy="2493818"/>
        </a:xfrm>
        <a:prstGeom prst="roundRect">
          <a:avLst>
            <a:gd name="adj" fmla="val 4979"/>
          </a:avLst>
        </a:prstGeom>
        <a:solidFill>
          <a:schemeClr val="tx2">
            <a:lumMod val="20000"/>
            <a:lumOff val="80000"/>
          </a:scheme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0</xdr:colOff>
      <xdr:row>28</xdr:row>
      <xdr:rowOff>0</xdr:rowOff>
    </xdr:from>
    <xdr:to>
      <xdr:col>14</xdr:col>
      <xdr:colOff>0</xdr:colOff>
      <xdr:row>40</xdr:row>
      <xdr:rowOff>0</xdr:rowOff>
    </xdr:to>
    <xdr:sp macro="" textlink="">
      <xdr:nvSpPr>
        <xdr:cNvPr id="32" name="31 Rectángulo redondeado">
          <a:extLst>
            <a:ext uri="{FF2B5EF4-FFF2-40B4-BE49-F238E27FC236}">
              <a16:creationId xmlns:a16="http://schemas.microsoft.com/office/drawing/2014/main" id="{00000000-0008-0000-0100-000020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000" b="0">
              <a:solidFill>
                <a:schemeClr val="accent1">
                  <a:lumMod val="50000"/>
                </a:schemeClr>
              </a:solidFill>
              <a:latin typeface="Arial Narrow" panose="020B0606020202030204" pitchFamily="34" charset="0"/>
            </a:rPr>
            <a:t>¡GRACIAS POR SU PARTICIPACIÓN!</a:t>
          </a:r>
          <a:endParaRPr lang="es-CO" sz="1050" b="0">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r>
            <a:rPr lang="es-CO" sz="1100" b="0">
              <a:solidFill>
                <a:schemeClr val="accent1">
                  <a:lumMod val="50000"/>
                </a:schemeClr>
              </a:solidFill>
              <a:latin typeface="Arial Narrow" panose="020B0606020202030204" pitchFamily="34" charset="0"/>
            </a:rPr>
            <a:t>Para ICONTEC es muy importante</a:t>
          </a:r>
          <a:r>
            <a:rPr lang="es-CO" sz="1100" b="0" baseline="0">
              <a:solidFill>
                <a:schemeClr val="accent1">
                  <a:lumMod val="50000"/>
                </a:schemeClr>
              </a:solidFill>
              <a:latin typeface="Arial Narrow" panose="020B0606020202030204" pitchFamily="34" charset="0"/>
            </a:rPr>
            <a:t> su participación en  este proceso de revisión sistemática de documentos normativos. </a:t>
          </a:r>
        </a:p>
        <a:p>
          <a:pPr algn="ctr"/>
          <a:r>
            <a:rPr lang="es-CO" sz="1100" b="0" baseline="0">
              <a:solidFill>
                <a:schemeClr val="accent1">
                  <a:lumMod val="50000"/>
                </a:schemeClr>
              </a:solidFill>
              <a:latin typeface="Arial Narrow" panose="020B0606020202030204" pitchFamily="34" charset="0"/>
            </a:rPr>
            <a:t>Una vez diligenciado este archivo, </a:t>
          </a:r>
          <a:r>
            <a:rPr lang="es-CO" sz="1100" b="0" baseline="0">
              <a:solidFill>
                <a:schemeClr val="accent1">
                  <a:lumMod val="50000"/>
                </a:schemeClr>
              </a:solidFill>
              <a:effectLst/>
              <a:latin typeface="+mn-lt"/>
              <a:ea typeface="+mn-ea"/>
              <a:cs typeface="+mn-cs"/>
            </a:rPr>
            <a:t>por favor </a:t>
          </a:r>
          <a:r>
            <a:rPr lang="es-CO" sz="1100" b="0" baseline="0">
              <a:solidFill>
                <a:schemeClr val="accent1">
                  <a:lumMod val="50000"/>
                </a:schemeClr>
              </a:solidFill>
              <a:latin typeface="Arial Narrow" panose="020B0606020202030204" pitchFamily="34" charset="0"/>
            </a:rPr>
            <a:t>guardelo y envielo al correo revisionsistematica@icontec.org</a:t>
          </a:r>
          <a:endParaRPr lang="es-CO" sz="1100" b="0">
            <a:solidFill>
              <a:schemeClr val="accent1">
                <a:lumMod val="50000"/>
              </a:schemeClr>
            </a:solidFill>
            <a:latin typeface="Arial Narrow" panose="020B0606020202030204" pitchFamily="34" charset="0"/>
          </a:endParaRPr>
        </a:p>
      </xdr:txBody>
    </xdr:sp>
    <xdr:clientData/>
  </xdr:twoCellAnchor>
  <xdr:twoCellAnchor>
    <xdr:from>
      <xdr:col>8</xdr:col>
      <xdr:colOff>43294</xdr:colOff>
      <xdr:row>14</xdr:row>
      <xdr:rowOff>69272</xdr:rowOff>
    </xdr:from>
    <xdr:to>
      <xdr:col>13</xdr:col>
      <xdr:colOff>727363</xdr:colOff>
      <xdr:row>18</xdr:row>
      <xdr:rowOff>17318</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108862" y="2978727"/>
          <a:ext cx="4494069" cy="77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En la nueva página de clic en el botón </a:t>
          </a:r>
          <a:r>
            <a:rPr lang="es-CO" sz="1100" b="1">
              <a:solidFill>
                <a:srgbClr val="0070C0"/>
              </a:solidFill>
              <a:latin typeface="Arial Narrow" panose="020B0606020202030204" pitchFamily="34" charset="0"/>
            </a:rPr>
            <a:t>exhibir todas las normas de la colección</a:t>
          </a:r>
          <a:r>
            <a:rPr lang="es-CO" sz="1100">
              <a:latin typeface="Arial Narrow" panose="020B0606020202030204" pitchFamily="34" charset="0"/>
            </a:rPr>
            <a:t>, encontrará el listado de los documentos puestos a consideración para anular. Para consultar el documento de su interes de clic en el título o el número, se mostrará el resumen del documento, de clic en el botón </a:t>
          </a:r>
          <a:r>
            <a:rPr lang="es-CO" sz="1100" b="1">
              <a:solidFill>
                <a:srgbClr val="0070C0"/>
              </a:solidFill>
              <a:latin typeface="Arial Narrow" panose="020B0606020202030204" pitchFamily="34" charset="0"/>
            </a:rPr>
            <a:t>Visualizar esta norma</a:t>
          </a:r>
        </a:p>
      </xdr:txBody>
    </xdr:sp>
    <xdr:clientData/>
  </xdr:twoCellAnchor>
  <xdr:twoCellAnchor editAs="oneCell">
    <xdr:from>
      <xdr:col>8</xdr:col>
      <xdr:colOff>619126</xdr:colOff>
      <xdr:row>18</xdr:row>
      <xdr:rowOff>0</xdr:rowOff>
    </xdr:from>
    <xdr:to>
      <xdr:col>13</xdr:col>
      <xdr:colOff>142875</xdr:colOff>
      <xdr:row>25</xdr:row>
      <xdr:rowOff>94611</xdr:rowOff>
    </xdr:to>
    <xdr:pic>
      <xdr:nvPicPr>
        <xdr:cNvPr id="8" name="Imagen 7">
          <a:extLst>
            <a:ext uri="{FF2B5EF4-FFF2-40B4-BE49-F238E27FC236}">
              <a16:creationId xmlns:a16="http://schemas.microsoft.com/office/drawing/2014/main" id="{5B8AA24D-C177-4BBC-BFD8-EA7F9200BEEE}"/>
            </a:ext>
          </a:extLst>
        </xdr:cNvPr>
        <xdr:cNvPicPr>
          <a:picLocks noChangeAspect="1"/>
        </xdr:cNvPicPr>
      </xdr:nvPicPr>
      <xdr:blipFill rotWithShape="1">
        <a:blip xmlns:r="http://schemas.openxmlformats.org/officeDocument/2006/relationships" r:embed="rId9"/>
        <a:srcRect r="1199"/>
        <a:stretch/>
      </xdr:blipFill>
      <xdr:spPr>
        <a:xfrm>
          <a:off x="5684694" y="3827318"/>
          <a:ext cx="3333749" cy="1549338"/>
        </a:xfrm>
        <a:prstGeom prst="rect">
          <a:avLst/>
        </a:prstGeom>
        <a:effectLst>
          <a:outerShdw blurRad="63500" sx="102000" sy="102000" algn="ctr" rotWithShape="0">
            <a:prstClr val="black">
              <a:alpha val="40000"/>
            </a:prstClr>
          </a:outerShdw>
        </a:effectLst>
      </xdr:spPr>
    </xdr:pic>
    <xdr:clientData/>
  </xdr:twoCellAnchor>
  <xdr:twoCellAnchor>
    <xdr:from>
      <xdr:col>4</xdr:col>
      <xdr:colOff>0</xdr:colOff>
      <xdr:row>26</xdr:row>
      <xdr:rowOff>0</xdr:rowOff>
    </xdr:from>
    <xdr:to>
      <xdr:col>11</xdr:col>
      <xdr:colOff>0</xdr:colOff>
      <xdr:row>27</xdr:row>
      <xdr:rowOff>209549</xdr:rowOff>
    </xdr:to>
    <xdr:cxnSp macro="">
      <xdr:nvCxnSpPr>
        <xdr:cNvPr id="24" name="23 Conector angular">
          <a:extLst>
            <a:ext uri="{FF2B5EF4-FFF2-40B4-BE49-F238E27FC236}">
              <a16:creationId xmlns:a16="http://schemas.microsoft.com/office/drawing/2014/main" id="{000DCCB0-C5FD-4370-A904-EEBFD76B5F71}"/>
            </a:ext>
          </a:extLst>
        </xdr:cNvPr>
        <xdr:cNvCxnSpPr>
          <a:cxnSpLocks/>
        </xdr:cNvCxnSpPr>
      </xdr:nvCxnSpPr>
      <xdr:spPr>
        <a:xfrm rot="5400000">
          <a:off x="4700588" y="3557587"/>
          <a:ext cx="419099" cy="4886325"/>
        </a:xfrm>
        <a:prstGeom prst="bentConnector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1</xdr:col>
      <xdr:colOff>131407</xdr:colOff>
      <xdr:row>18</xdr:row>
      <xdr:rowOff>85726</xdr:rowOff>
    </xdr:from>
    <xdr:to>
      <xdr:col>3</xdr:col>
      <xdr:colOff>771525</xdr:colOff>
      <xdr:row>25</xdr:row>
      <xdr:rowOff>0</xdr:rowOff>
    </xdr:to>
    <xdr:pic>
      <xdr:nvPicPr>
        <xdr:cNvPr id="9" name="Imagen 8">
          <a:extLst>
            <a:ext uri="{FF2B5EF4-FFF2-40B4-BE49-F238E27FC236}">
              <a16:creationId xmlns:a16="http://schemas.microsoft.com/office/drawing/2014/main" id="{ACD91558-CFFA-7DCC-43FD-52C1A0B9278B}"/>
            </a:ext>
          </a:extLst>
        </xdr:cNvPr>
        <xdr:cNvPicPr>
          <a:picLocks noChangeAspect="1"/>
        </xdr:cNvPicPr>
      </xdr:nvPicPr>
      <xdr:blipFill>
        <a:blip xmlns:r="http://schemas.openxmlformats.org/officeDocument/2006/relationships" r:embed="rId10"/>
        <a:stretch>
          <a:fillRect/>
        </a:stretch>
      </xdr:blipFill>
      <xdr:spPr>
        <a:xfrm>
          <a:off x="321907" y="3771901"/>
          <a:ext cx="2240318" cy="1181099"/>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0</xdr:colOff>
      <xdr:row>5</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114300" y="95250"/>
          <a:ext cx="5638800" cy="109537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5753099" y="95250"/>
          <a:ext cx="3495675" cy="109537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s-CO"/>
        </a:p>
      </xdr:txBody>
    </xdr:sp>
    <xdr:clientData/>
  </xdr:twoCellAnchor>
  <xdr:twoCellAnchor>
    <xdr:from>
      <xdr:col>3</xdr:col>
      <xdr:colOff>0</xdr:colOff>
      <xdr:row>6</xdr:row>
      <xdr:rowOff>0</xdr:rowOff>
    </xdr:from>
    <xdr:to>
      <xdr:col>12</xdr:col>
      <xdr:colOff>0</xdr:colOff>
      <xdr:row>7</xdr:row>
      <xdr:rowOff>0</xdr:rowOff>
    </xdr:to>
    <xdr:sp macro="" textlink="">
      <xdr:nvSpPr>
        <xdr:cNvPr id="4" name="AutoShape 4">
          <a:extLst>
            <a:ext uri="{FF2B5EF4-FFF2-40B4-BE49-F238E27FC236}">
              <a16:creationId xmlns:a16="http://schemas.microsoft.com/office/drawing/2014/main" id="{00000000-0008-0000-0200-000004000000}"/>
            </a:ext>
          </a:extLst>
        </xdr:cNvPr>
        <xdr:cNvSpPr>
          <a:spLocks noChangeArrowheads="1"/>
        </xdr:cNvSpPr>
      </xdr:nvSpPr>
      <xdr:spPr bwMode="auto">
        <a:xfrm>
          <a:off x="114300" y="1562100"/>
          <a:ext cx="7200900" cy="19050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11</xdr:col>
      <xdr:colOff>0</xdr:colOff>
      <xdr:row>9</xdr:row>
      <xdr:rowOff>0</xdr:rowOff>
    </xdr:to>
    <xdr:sp macro="" textlink="">
      <xdr:nvSpPr>
        <xdr:cNvPr id="5" name="AutoShape 78">
          <a:extLst>
            <a:ext uri="{FF2B5EF4-FFF2-40B4-BE49-F238E27FC236}">
              <a16:creationId xmlns:a16="http://schemas.microsoft.com/office/drawing/2014/main" id="{00000000-0008-0000-0200-000005000000}"/>
            </a:ext>
          </a:extLst>
        </xdr:cNvPr>
        <xdr:cNvSpPr>
          <a:spLocks noChangeArrowheads="1"/>
        </xdr:cNvSpPr>
      </xdr:nvSpPr>
      <xdr:spPr bwMode="auto">
        <a:xfrm>
          <a:off x="962025" y="1533525"/>
          <a:ext cx="6238875"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6" name="AutoShape 79">
          <a:extLst>
            <a:ext uri="{FF2B5EF4-FFF2-40B4-BE49-F238E27FC236}">
              <a16:creationId xmlns:a16="http://schemas.microsoft.com/office/drawing/2014/main" id="{00000000-0008-0000-0200-000006000000}"/>
            </a:ext>
          </a:extLst>
        </xdr:cNvPr>
        <xdr:cNvSpPr>
          <a:spLocks noChangeArrowheads="1"/>
        </xdr:cNvSpPr>
      </xdr:nvSpPr>
      <xdr:spPr bwMode="auto">
        <a:xfrm>
          <a:off x="962025" y="1819275"/>
          <a:ext cx="62388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7" name="AutoShape 81">
          <a:extLst>
            <a:ext uri="{FF2B5EF4-FFF2-40B4-BE49-F238E27FC236}">
              <a16:creationId xmlns:a16="http://schemas.microsoft.com/office/drawing/2014/main" id="{00000000-0008-0000-0200-000007000000}"/>
            </a:ext>
          </a:extLst>
        </xdr:cNvPr>
        <xdr:cNvSpPr>
          <a:spLocks noChangeArrowheads="1"/>
        </xdr:cNvSpPr>
      </xdr:nvSpPr>
      <xdr:spPr bwMode="auto">
        <a:xfrm>
          <a:off x="2209800" y="2114550"/>
          <a:ext cx="499110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xdr:colOff>
      <xdr:row>14</xdr:row>
      <xdr:rowOff>0</xdr:rowOff>
    </xdr:from>
    <xdr:to>
      <xdr:col>10</xdr:col>
      <xdr:colOff>1</xdr:colOff>
      <xdr:row>17</xdr:row>
      <xdr:rowOff>0</xdr:rowOff>
    </xdr:to>
    <xdr:sp macro="" textlink="">
      <xdr:nvSpPr>
        <xdr:cNvPr id="9" name="AutoShape 58">
          <a:extLst>
            <a:ext uri="{FF2B5EF4-FFF2-40B4-BE49-F238E27FC236}">
              <a16:creationId xmlns:a16="http://schemas.microsoft.com/office/drawing/2014/main" id="{00000000-0008-0000-0200-000009000000}"/>
            </a:ext>
          </a:extLst>
        </xdr:cNvPr>
        <xdr:cNvSpPr>
          <a:spLocks noChangeArrowheads="1"/>
        </xdr:cNvSpPr>
      </xdr:nvSpPr>
      <xdr:spPr bwMode="auto">
        <a:xfrm>
          <a:off x="114301" y="2590800"/>
          <a:ext cx="5638800" cy="628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15</xdr:row>
      <xdr:rowOff>6350</xdr:rowOff>
    </xdr:from>
    <xdr:to>
      <xdr:col>4</xdr:col>
      <xdr:colOff>847725</xdr:colOff>
      <xdr:row>16</xdr:row>
      <xdr:rowOff>38100</xdr:rowOff>
    </xdr:to>
    <xdr:grpSp>
      <xdr:nvGrpSpPr>
        <xdr:cNvPr id="10" name="559 Grupo">
          <a:extLst>
            <a:ext uri="{FF2B5EF4-FFF2-40B4-BE49-F238E27FC236}">
              <a16:creationId xmlns:a16="http://schemas.microsoft.com/office/drawing/2014/main" id="{00000000-0008-0000-0200-00000A000000}"/>
            </a:ext>
          </a:extLst>
        </xdr:cNvPr>
        <xdr:cNvGrpSpPr>
          <a:grpSpLocks/>
        </xdr:cNvGrpSpPr>
      </xdr:nvGrpSpPr>
      <xdr:grpSpPr bwMode="auto">
        <a:xfrm>
          <a:off x="654050" y="2343150"/>
          <a:ext cx="1203325" cy="209550"/>
          <a:chOff x="5057775" y="4003947"/>
          <a:chExt cx="889977" cy="276224"/>
        </a:xfrm>
      </xdr:grpSpPr>
      <xdr:sp macro="" textlink="">
        <xdr:nvSpPr>
          <xdr:cNvPr id="11" name="Oval 156">
            <a:extLst>
              <a:ext uri="{FF2B5EF4-FFF2-40B4-BE49-F238E27FC236}">
                <a16:creationId xmlns:a16="http://schemas.microsoft.com/office/drawing/2014/main" id="{00000000-0008-0000-02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200-00000C000000}"/>
              </a:ext>
            </a:extLst>
          </xdr:cNvPr>
          <xdr:cNvSpPr txBox="1"/>
        </xdr:nvSpPr>
        <xdr:spPr bwMode="auto">
          <a:xfrm>
            <a:off x="5072365" y="4003947"/>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15</xdr:row>
      <xdr:rowOff>6350</xdr:rowOff>
    </xdr:from>
    <xdr:to>
      <xdr:col>5</xdr:col>
      <xdr:colOff>1352550</xdr:colOff>
      <xdr:row>16</xdr:row>
      <xdr:rowOff>38100</xdr:rowOff>
    </xdr:to>
    <xdr:grpSp>
      <xdr:nvGrpSpPr>
        <xdr:cNvPr id="13" name="562 Grupo">
          <a:extLst>
            <a:ext uri="{FF2B5EF4-FFF2-40B4-BE49-F238E27FC236}">
              <a16:creationId xmlns:a16="http://schemas.microsoft.com/office/drawing/2014/main" id="{00000000-0008-0000-0200-00000D000000}"/>
            </a:ext>
          </a:extLst>
        </xdr:cNvPr>
        <xdr:cNvGrpSpPr>
          <a:grpSpLocks/>
        </xdr:cNvGrpSpPr>
      </xdr:nvGrpSpPr>
      <xdr:grpSpPr bwMode="auto">
        <a:xfrm>
          <a:off x="2441573" y="2343150"/>
          <a:ext cx="1228727" cy="209550"/>
          <a:chOff x="5057775" y="4003947"/>
          <a:chExt cx="1022112" cy="276224"/>
        </a:xfrm>
      </xdr:grpSpPr>
      <xdr:sp macro="" textlink="">
        <xdr:nvSpPr>
          <xdr:cNvPr id="14" name="Oval 156">
            <a:extLst>
              <a:ext uri="{FF2B5EF4-FFF2-40B4-BE49-F238E27FC236}">
                <a16:creationId xmlns:a16="http://schemas.microsoft.com/office/drawing/2014/main" id="{00000000-0008-0000-02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200-00000F000000}"/>
              </a:ext>
            </a:extLst>
          </xdr:cNvPr>
          <xdr:cNvSpPr txBox="1"/>
        </xdr:nvSpPr>
        <xdr:spPr bwMode="auto">
          <a:xfrm>
            <a:off x="5073622" y="4003947"/>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15</xdr:row>
      <xdr:rowOff>19050</xdr:rowOff>
    </xdr:from>
    <xdr:to>
      <xdr:col>10</xdr:col>
      <xdr:colOff>57150</xdr:colOff>
      <xdr:row>17</xdr:row>
      <xdr:rowOff>0</xdr:rowOff>
    </xdr:to>
    <xdr:grpSp>
      <xdr:nvGrpSpPr>
        <xdr:cNvPr id="16" name="565 Grupo">
          <a:extLst>
            <a:ext uri="{FF2B5EF4-FFF2-40B4-BE49-F238E27FC236}">
              <a16:creationId xmlns:a16="http://schemas.microsoft.com/office/drawing/2014/main" id="{00000000-0008-0000-0200-000010000000}"/>
            </a:ext>
          </a:extLst>
        </xdr:cNvPr>
        <xdr:cNvGrpSpPr>
          <a:grpSpLocks/>
        </xdr:cNvGrpSpPr>
      </xdr:nvGrpSpPr>
      <xdr:grpSpPr bwMode="auto">
        <a:xfrm>
          <a:off x="4502150" y="2355850"/>
          <a:ext cx="1130300" cy="209550"/>
          <a:chOff x="5036713" y="4016503"/>
          <a:chExt cx="879255" cy="276224"/>
        </a:xfrm>
      </xdr:grpSpPr>
      <xdr:sp macro="" textlink="">
        <xdr:nvSpPr>
          <xdr:cNvPr id="17" name="Oval 156">
            <a:extLst>
              <a:ext uri="{FF2B5EF4-FFF2-40B4-BE49-F238E27FC236}">
                <a16:creationId xmlns:a16="http://schemas.microsoft.com/office/drawing/2014/main" id="{00000000-0008-0000-02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2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7</xdr:col>
      <xdr:colOff>120763</xdr:colOff>
      <xdr:row>20</xdr:row>
      <xdr:rowOff>0</xdr:rowOff>
    </xdr:to>
    <xdr:grpSp>
      <xdr:nvGrpSpPr>
        <xdr:cNvPr id="94" name="255 Grupo">
          <a:extLst>
            <a:ext uri="{FF2B5EF4-FFF2-40B4-BE49-F238E27FC236}">
              <a16:creationId xmlns:a16="http://schemas.microsoft.com/office/drawing/2014/main" id="{00000000-0008-0000-0200-00005E000000}"/>
            </a:ext>
          </a:extLst>
        </xdr:cNvPr>
        <xdr:cNvGrpSpPr>
          <a:grpSpLocks/>
        </xdr:cNvGrpSpPr>
      </xdr:nvGrpSpPr>
      <xdr:grpSpPr bwMode="auto">
        <a:xfrm>
          <a:off x="4483100" y="2692400"/>
          <a:ext cx="431913" cy="254000"/>
          <a:chOff x="5021310" y="4038601"/>
          <a:chExt cx="382872" cy="276224"/>
        </a:xfrm>
        <a:noFill/>
      </xdr:grpSpPr>
      <xdr:sp macro="" textlink="">
        <xdr:nvSpPr>
          <xdr:cNvPr id="95" name="Oval 156">
            <a:extLst>
              <a:ext uri="{FF2B5EF4-FFF2-40B4-BE49-F238E27FC236}">
                <a16:creationId xmlns:a16="http://schemas.microsoft.com/office/drawing/2014/main" id="{00000000-0008-0000-0200-00005F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6" name="95 CuadroTexto">
            <a:extLst>
              <a:ext uri="{FF2B5EF4-FFF2-40B4-BE49-F238E27FC236}">
                <a16:creationId xmlns:a16="http://schemas.microsoft.com/office/drawing/2014/main" id="{00000000-0008-0000-0200-000060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7</xdr:col>
      <xdr:colOff>19050</xdr:colOff>
      <xdr:row>17</xdr:row>
      <xdr:rowOff>152400</xdr:rowOff>
    </xdr:from>
    <xdr:to>
      <xdr:col>8</xdr:col>
      <xdr:colOff>120763</xdr:colOff>
      <xdr:row>20</xdr:row>
      <xdr:rowOff>0</xdr:rowOff>
    </xdr:to>
    <xdr:grpSp>
      <xdr:nvGrpSpPr>
        <xdr:cNvPr id="97" name="255 Grupo">
          <a:extLst>
            <a:ext uri="{FF2B5EF4-FFF2-40B4-BE49-F238E27FC236}">
              <a16:creationId xmlns:a16="http://schemas.microsoft.com/office/drawing/2014/main" id="{00000000-0008-0000-0200-000061000000}"/>
            </a:ext>
          </a:extLst>
        </xdr:cNvPr>
        <xdr:cNvGrpSpPr>
          <a:grpSpLocks/>
        </xdr:cNvGrpSpPr>
      </xdr:nvGrpSpPr>
      <xdr:grpSpPr bwMode="auto">
        <a:xfrm>
          <a:off x="4813300" y="2692400"/>
          <a:ext cx="431913" cy="254000"/>
          <a:chOff x="5021310" y="4038601"/>
          <a:chExt cx="382872" cy="276224"/>
        </a:xfrm>
        <a:noFill/>
      </xdr:grpSpPr>
      <xdr:sp macro="" textlink="">
        <xdr:nvSpPr>
          <xdr:cNvPr id="98" name="Oval 156">
            <a:extLst>
              <a:ext uri="{FF2B5EF4-FFF2-40B4-BE49-F238E27FC236}">
                <a16:creationId xmlns:a16="http://schemas.microsoft.com/office/drawing/2014/main" id="{00000000-0008-0000-0200-000062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9" name="98 CuadroTexto">
            <a:extLst>
              <a:ext uri="{FF2B5EF4-FFF2-40B4-BE49-F238E27FC236}">
                <a16:creationId xmlns:a16="http://schemas.microsoft.com/office/drawing/2014/main" id="{00000000-0008-0000-0200-000063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8</xdr:col>
      <xdr:colOff>0</xdr:colOff>
      <xdr:row>17</xdr:row>
      <xdr:rowOff>152400</xdr:rowOff>
    </xdr:from>
    <xdr:to>
      <xdr:col>9</xdr:col>
      <xdr:colOff>101713</xdr:colOff>
      <xdr:row>20</xdr:row>
      <xdr:rowOff>0</xdr:rowOff>
    </xdr:to>
    <xdr:grpSp>
      <xdr:nvGrpSpPr>
        <xdr:cNvPr id="100" name="255 Grupo">
          <a:extLst>
            <a:ext uri="{FF2B5EF4-FFF2-40B4-BE49-F238E27FC236}">
              <a16:creationId xmlns:a16="http://schemas.microsoft.com/office/drawing/2014/main" id="{00000000-0008-0000-0200-000064000000}"/>
            </a:ext>
          </a:extLst>
        </xdr:cNvPr>
        <xdr:cNvGrpSpPr>
          <a:grpSpLocks/>
        </xdr:cNvGrpSpPr>
      </xdr:nvGrpSpPr>
      <xdr:grpSpPr bwMode="auto">
        <a:xfrm>
          <a:off x="5124450" y="2692400"/>
          <a:ext cx="431913" cy="254000"/>
          <a:chOff x="5021310" y="4038601"/>
          <a:chExt cx="382872" cy="276224"/>
        </a:xfrm>
        <a:noFill/>
      </xdr:grpSpPr>
      <xdr:sp macro="" textlink="">
        <xdr:nvSpPr>
          <xdr:cNvPr id="101" name="Oval 156">
            <a:extLst>
              <a:ext uri="{FF2B5EF4-FFF2-40B4-BE49-F238E27FC236}">
                <a16:creationId xmlns:a16="http://schemas.microsoft.com/office/drawing/2014/main" id="{00000000-0008-0000-0200-000065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102" name="101 CuadroTexto">
            <a:extLst>
              <a:ext uri="{FF2B5EF4-FFF2-40B4-BE49-F238E27FC236}">
                <a16:creationId xmlns:a16="http://schemas.microsoft.com/office/drawing/2014/main" id="{00000000-0008-0000-0200-000066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10</xdr:col>
      <xdr:colOff>2619375</xdr:colOff>
      <xdr:row>13</xdr:row>
      <xdr:rowOff>57150</xdr:rowOff>
    </xdr:from>
    <xdr:to>
      <xdr:col>10</xdr:col>
      <xdr:colOff>3314700</xdr:colOff>
      <xdr:row>17</xdr:row>
      <xdr:rowOff>152400</xdr:rowOff>
    </xdr:to>
    <xdr:grpSp>
      <xdr:nvGrpSpPr>
        <xdr:cNvPr id="20" name="19 Grupo">
          <a:extLst>
            <a:ext uri="{FF2B5EF4-FFF2-40B4-BE49-F238E27FC236}">
              <a16:creationId xmlns:a16="http://schemas.microsoft.com/office/drawing/2014/main" id="{00000000-0008-0000-0200-000014000000}"/>
            </a:ext>
          </a:extLst>
        </xdr:cNvPr>
        <xdr:cNvGrpSpPr/>
      </xdr:nvGrpSpPr>
      <xdr:grpSpPr>
        <a:xfrm>
          <a:off x="8194675" y="2139950"/>
          <a:ext cx="695325" cy="552450"/>
          <a:chOff x="8372475" y="2257425"/>
          <a:chExt cx="695325" cy="657225"/>
        </a:xfrm>
      </xdr:grpSpPr>
      <xdr:pic macro="[1]!Selec_Home">
        <xdr:nvPicPr>
          <xdr:cNvPr id="3653" name="3652 Imagen" descr="Resultado de imagen para home flat icon">
            <a:hlinkClick xmlns:r="http://schemas.openxmlformats.org/officeDocument/2006/relationships" r:id="rId1"/>
            <a:extLst>
              <a:ext uri="{FF2B5EF4-FFF2-40B4-BE49-F238E27FC236}">
                <a16:creationId xmlns:a16="http://schemas.microsoft.com/office/drawing/2014/main" id="{00000000-0008-0000-0200-0000450E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18 CuadroTexto">
            <a:extLst>
              <a:ext uri="{FF2B5EF4-FFF2-40B4-BE49-F238E27FC236}">
                <a16:creationId xmlns:a16="http://schemas.microsoft.com/office/drawing/2014/main" id="{00000000-0008-0000-0200-000013000000}"/>
              </a:ext>
            </a:extLst>
          </xdr:cNvPr>
          <xdr:cNvSpPr txBox="1"/>
        </xdr:nvSpPr>
        <xdr:spPr>
          <a:xfrm>
            <a:off x="8372475" y="26860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solidFill>
                  <a:schemeClr val="accent1">
                    <a:lumMod val="50000"/>
                  </a:schemeClr>
                </a:solidFill>
                <a:latin typeface="Arial Narrow" panose="020B0606020202030204" pitchFamily="34" charset="0"/>
              </a:rPr>
              <a:t>INICIO</a:t>
            </a:r>
          </a:p>
        </xdr:txBody>
      </xdr:sp>
    </xdr:grpSp>
    <xdr:clientData/>
  </xdr:twoCellAnchor>
  <xdr:twoCellAnchor>
    <xdr:from>
      <xdr:col>10</xdr:col>
      <xdr:colOff>28575</xdr:colOff>
      <xdr:row>13</xdr:row>
      <xdr:rowOff>38100</xdr:rowOff>
    </xdr:from>
    <xdr:to>
      <xdr:col>10</xdr:col>
      <xdr:colOff>2714625</xdr:colOff>
      <xdr:row>17</xdr:row>
      <xdr:rowOff>47625</xdr:rowOff>
    </xdr:to>
    <xdr:sp macro="" textlink="$N$15">
      <xdr:nvSpPr>
        <xdr:cNvPr id="21" name="20 CuadroTexto">
          <a:extLst>
            <a:ext uri="{FF2B5EF4-FFF2-40B4-BE49-F238E27FC236}">
              <a16:creationId xmlns:a16="http://schemas.microsoft.com/office/drawing/2014/main" id="{00000000-0008-0000-0200-000015000000}"/>
            </a:ext>
          </a:extLst>
        </xdr:cNvPr>
        <xdr:cNvSpPr txBox="1"/>
      </xdr:nvSpPr>
      <xdr:spPr>
        <a:xfrm>
          <a:off x="5781675" y="2209800"/>
          <a:ext cx="268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A7534D-1DA4-4076-A2F2-6BA8BF7357EC}" type="TxLink">
            <a:rPr lang="en-US" sz="1400" b="0" i="0" u="none" strike="noStrike">
              <a:solidFill>
                <a:srgbClr val="000000"/>
              </a:solidFill>
              <a:latin typeface="Arial Narrow"/>
            </a:rPr>
            <a:pPr algn="ctr"/>
            <a:t>Por favor digite sus datos generales</a:t>
          </a:fld>
          <a:endParaRPr lang="es-CO" sz="1400"/>
        </a:p>
      </xdr:txBody>
    </xdr:sp>
    <xdr:clientData/>
  </xdr:twoCellAnchor>
  <xdr:twoCellAnchor editAs="oneCell">
    <xdr:from>
      <xdr:col>10</xdr:col>
      <xdr:colOff>2628898</xdr:colOff>
      <xdr:row>2</xdr:row>
      <xdr:rowOff>85724</xdr:rowOff>
    </xdr:from>
    <xdr:to>
      <xdr:col>11</xdr:col>
      <xdr:colOff>49520</xdr:colOff>
      <xdr:row>3</xdr:row>
      <xdr:rowOff>488417</xdr:rowOff>
    </xdr:to>
    <xdr:pic>
      <xdr:nvPicPr>
        <xdr:cNvPr id="3265" name="Imagen 3264">
          <a:extLst>
            <a:ext uri="{FF2B5EF4-FFF2-40B4-BE49-F238E27FC236}">
              <a16:creationId xmlns:a16="http://schemas.microsoft.com/office/drawing/2014/main" id="{00000000-0008-0000-0200-0000C10C0000}"/>
            </a:ext>
          </a:extLst>
        </xdr:cNvPr>
        <xdr:cNvPicPr>
          <a:picLocks noChangeAspect="1"/>
        </xdr:cNvPicPr>
      </xdr:nvPicPr>
      <xdr:blipFill rotWithShape="1">
        <a:blip xmlns:r="http://schemas.openxmlformats.org/officeDocument/2006/relationships" r:embed="rId3">
          <a:clrChange>
            <a:clrFrom>
              <a:srgbClr val="FFFFFF"/>
            </a:clrFrom>
            <a:clrTo>
              <a:srgbClr val="FFFFFF">
                <a:alpha val="0"/>
              </a:srgbClr>
            </a:clrTo>
          </a:clrChange>
        </a:blip>
        <a:srcRect l="12795" t="17026" r="14142" b="8428"/>
        <a:stretch/>
      </xdr:blipFill>
      <xdr:spPr>
        <a:xfrm>
          <a:off x="8381998" y="228599"/>
          <a:ext cx="798822" cy="596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511175</xdr:colOff>
      <xdr:row>1</xdr:row>
      <xdr:rowOff>9525</xdr:rowOff>
    </xdr:from>
    <xdr:to>
      <xdr:col>8</xdr:col>
      <xdr:colOff>38100</xdr:colOff>
      <xdr:row>3</xdr:row>
      <xdr:rowOff>286715</xdr:rowOff>
    </xdr:to>
    <xdr:grpSp>
      <xdr:nvGrpSpPr>
        <xdr:cNvPr id="28" name="27 Grupo">
          <a:extLst>
            <a:ext uri="{FF2B5EF4-FFF2-40B4-BE49-F238E27FC236}">
              <a16:creationId xmlns:a16="http://schemas.microsoft.com/office/drawing/2014/main" id="{00000000-0008-0000-0300-00001C000000}"/>
            </a:ext>
          </a:extLst>
        </xdr:cNvPr>
        <xdr:cNvGrpSpPr/>
      </xdr:nvGrpSpPr>
      <xdr:grpSpPr>
        <a:xfrm>
          <a:off x="9731375" y="60325"/>
          <a:ext cx="695325" cy="708990"/>
          <a:chOff x="10772775" y="18085"/>
          <a:chExt cx="695325" cy="705815"/>
        </a:xfrm>
      </xdr:grpSpPr>
      <xdr:pic macro="[1]!Selec_Home">
        <xdr:nvPicPr>
          <xdr:cNvPr id="2" name="1 Imagen" descr="Resultado de imagen para home flat ico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10868025" y="1808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7" name="26 CuadroTexto">
            <a:extLst>
              <a:ext uri="{FF2B5EF4-FFF2-40B4-BE49-F238E27FC236}">
                <a16:creationId xmlns:a16="http://schemas.microsoft.com/office/drawing/2014/main" id="{00000000-0008-0000-0300-00001B000000}"/>
              </a:ext>
            </a:extLst>
          </xdr:cNvPr>
          <xdr:cNvSpPr txBox="1"/>
        </xdr:nvSpPr>
        <xdr:spPr>
          <a:xfrm>
            <a:off x="10772775" y="49530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b="1">
                <a:solidFill>
                  <a:schemeClr val="accent1">
                    <a:lumMod val="50000"/>
                  </a:schemeClr>
                </a:solidFill>
                <a:latin typeface="Arial Narrow" panose="020B0606020202030204" pitchFamily="34" charset="0"/>
              </a:rPr>
              <a:t>INICIO</a:t>
            </a:r>
            <a:endParaRPr lang="es-CO" sz="1050" b="1">
              <a:solidFill>
                <a:schemeClr val="accent1">
                  <a:lumMod val="50000"/>
                </a:schemeClr>
              </a:solidFill>
              <a:latin typeface="Arial Narrow" panose="020B060602020203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edios.icontec.org/Trabajo/2018/Consulta%20P&#250;blica/Consulta%20P&#250;blica%20-%20Nuevo%20Modelo%20-%20Prueba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Form"/>
      <sheetName val="Actualiza"/>
      <sheetName val="ENE"/>
      <sheetName val="FEB"/>
      <sheetName val="MAR"/>
      <sheetName val="ABR"/>
      <sheetName val="MAY"/>
      <sheetName val="JUN"/>
      <sheetName val="JUL"/>
      <sheetName val="AGO"/>
      <sheetName val="SEP"/>
      <sheetName val="OCT"/>
      <sheetName val="NOV"/>
      <sheetName val="DIC"/>
      <sheetName val="Parametros"/>
      <sheetName val="Listado_CP"/>
      <sheetName val="Consulta Pública - Nuevo Modelo"/>
    </sheetNames>
    <definedNames>
      <definedName name="Selec_Hom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sheetPr>
  <dimension ref="A1:O335"/>
  <sheetViews>
    <sheetView showGridLines="0" topLeftCell="C1" zoomScaleNormal="100" workbookViewId="0">
      <pane ySplit="19" topLeftCell="A71" activePane="bottomLeft" state="frozen"/>
      <selection activeCell="B1" sqref="B1"/>
      <selection pane="bottomLeft" activeCell="L78" sqref="L78"/>
    </sheetView>
  </sheetViews>
  <sheetFormatPr baseColWidth="10" defaultColWidth="11.453125" defaultRowHeight="14" x14ac:dyDescent="0.3"/>
  <cols>
    <col min="1" max="1" width="48.7265625" style="2" hidden="1" customWidth="1"/>
    <col min="2" max="2" width="1.7265625" style="2" hidden="1" customWidth="1"/>
    <col min="3" max="3" width="1.7265625" style="2" customWidth="1"/>
    <col min="4" max="4" width="12.7265625" style="3" customWidth="1"/>
    <col min="5" max="5" width="18.7265625" style="4" customWidth="1"/>
    <col min="6" max="6" width="30.7265625" style="4" customWidth="1"/>
    <col min="7" max="7" width="20.7265625" style="3" customWidth="1"/>
    <col min="8" max="8" width="1.7265625" style="10" customWidth="1"/>
    <col min="9" max="9" width="50.7265625" style="6" customWidth="1"/>
    <col min="10" max="10" width="1.7265625" style="6" customWidth="1"/>
    <col min="11" max="12" width="11.453125" style="2" customWidth="1"/>
    <col min="13" max="16384" width="11.453125" style="2"/>
  </cols>
  <sheetData>
    <row r="1" spans="4:15" ht="8.15" customHeight="1" x14ac:dyDescent="0.3">
      <c r="D1" s="2"/>
      <c r="E1" s="2"/>
      <c r="F1" s="2"/>
      <c r="G1" s="2"/>
      <c r="H1" s="1"/>
      <c r="I1" s="2"/>
      <c r="J1" s="2"/>
    </row>
    <row r="2" spans="4:15" ht="4" customHeight="1" x14ac:dyDescent="0.3">
      <c r="D2" s="2"/>
      <c r="E2" s="2"/>
      <c r="F2" s="2"/>
      <c r="G2" s="2"/>
      <c r="H2" s="2"/>
      <c r="I2" s="2"/>
      <c r="J2" s="2"/>
    </row>
    <row r="3" spans="4:15" ht="15" customHeight="1" x14ac:dyDescent="0.3">
      <c r="D3" s="29" t="s">
        <v>480</v>
      </c>
      <c r="E3" s="30"/>
      <c r="F3" s="30"/>
      <c r="G3" s="50"/>
      <c r="H3" s="50"/>
      <c r="I3" s="147" t="s">
        <v>493</v>
      </c>
      <c r="J3" s="69"/>
      <c r="K3" s="69"/>
      <c r="L3" s="69"/>
    </row>
    <row r="4" spans="4:15" ht="47.25" customHeight="1" x14ac:dyDescent="0.3">
      <c r="D4" s="148" t="s">
        <v>488</v>
      </c>
      <c r="E4" s="148"/>
      <c r="F4" s="148"/>
      <c r="G4" s="148"/>
      <c r="H4" s="148"/>
      <c r="I4" s="147"/>
      <c r="J4" s="69"/>
      <c r="K4" s="69"/>
      <c r="L4" s="69"/>
    </row>
    <row r="5" spans="4:15" ht="4" customHeight="1" x14ac:dyDescent="0.3">
      <c r="D5" s="2"/>
      <c r="E5" s="6"/>
      <c r="F5" s="6"/>
      <c r="G5" s="149"/>
      <c r="H5" s="149"/>
      <c r="I5" s="149"/>
      <c r="J5" s="69"/>
      <c r="K5" s="69"/>
      <c r="L5" s="69"/>
    </row>
    <row r="6" spans="4:15" ht="8.15" customHeight="1" x14ac:dyDescent="0.4">
      <c r="D6" s="31"/>
      <c r="E6" s="31"/>
      <c r="F6" s="31"/>
      <c r="G6" s="31"/>
      <c r="H6" s="31"/>
      <c r="I6" s="31"/>
      <c r="J6" s="31"/>
      <c r="K6" s="31"/>
      <c r="L6" s="31"/>
      <c r="M6" s="31"/>
      <c r="N6" s="31"/>
    </row>
    <row r="7" spans="4:15" x14ac:dyDescent="0.3">
      <c r="D7" s="32" t="s">
        <v>481</v>
      </c>
      <c r="E7" s="32"/>
      <c r="F7" s="32"/>
      <c r="G7" s="32"/>
      <c r="H7" s="32"/>
      <c r="I7" s="32"/>
      <c r="J7" s="32"/>
      <c r="K7" s="32"/>
      <c r="L7" s="32"/>
      <c r="M7" s="32"/>
      <c r="N7" s="32"/>
    </row>
    <row r="8" spans="4:15" ht="4" customHeight="1" x14ac:dyDescent="0.35">
      <c r="D8" s="33"/>
      <c r="E8" s="33"/>
      <c r="F8" s="33"/>
      <c r="G8" s="33"/>
      <c r="H8" s="33"/>
      <c r="I8" s="33"/>
      <c r="J8" s="33"/>
      <c r="K8" s="33"/>
      <c r="L8" s="33"/>
      <c r="M8" s="33"/>
      <c r="N8" s="33"/>
      <c r="O8" s="33"/>
    </row>
    <row r="9" spans="4:15" ht="20.149999999999999" customHeight="1" x14ac:dyDescent="0.3">
      <c r="D9" s="45" t="s">
        <v>482</v>
      </c>
      <c r="E9" s="150"/>
      <c r="F9" s="150"/>
      <c r="G9" s="150"/>
      <c r="H9" s="150"/>
      <c r="I9" s="150"/>
      <c r="J9" s="35"/>
      <c r="K9" s="35"/>
      <c r="L9" s="35"/>
      <c r="M9" s="35"/>
      <c r="N9" s="35"/>
      <c r="O9" s="35"/>
    </row>
    <row r="10" spans="4:15" ht="4" customHeight="1" x14ac:dyDescent="0.3">
      <c r="D10" s="45"/>
      <c r="E10" s="34"/>
      <c r="F10" s="34"/>
      <c r="G10" s="36"/>
      <c r="H10" s="37"/>
      <c r="I10" s="37"/>
      <c r="J10" s="37"/>
      <c r="K10" s="37"/>
      <c r="L10" s="37"/>
      <c r="M10" s="37"/>
      <c r="N10" s="37"/>
      <c r="O10" s="37"/>
    </row>
    <row r="11" spans="4:15" ht="20.149999999999999" customHeight="1" x14ac:dyDescent="0.3">
      <c r="D11" s="45" t="s">
        <v>483</v>
      </c>
      <c r="E11" s="151"/>
      <c r="F11" s="151"/>
      <c r="G11" s="151"/>
      <c r="H11" s="151"/>
      <c r="I11" s="151"/>
      <c r="J11" s="35"/>
      <c r="K11" s="35"/>
      <c r="L11" s="35"/>
      <c r="M11" s="35"/>
      <c r="N11" s="35"/>
    </row>
    <row r="12" spans="4:15" ht="4" customHeight="1" x14ac:dyDescent="0.3">
      <c r="D12" s="34"/>
      <c r="E12" s="34"/>
      <c r="F12" s="34"/>
      <c r="G12" s="1"/>
      <c r="H12" s="38"/>
      <c r="I12" s="39"/>
      <c r="J12" s="39"/>
      <c r="K12" s="39"/>
      <c r="L12" s="39"/>
      <c r="M12" s="40"/>
      <c r="N12" s="40"/>
      <c r="O12" s="40"/>
    </row>
    <row r="13" spans="4:15" ht="20.149999999999999" customHeight="1" x14ac:dyDescent="0.3">
      <c r="D13" s="45" t="s">
        <v>484</v>
      </c>
      <c r="E13" s="35"/>
      <c r="F13" s="152"/>
      <c r="G13" s="152"/>
      <c r="H13" s="152"/>
      <c r="I13" s="152"/>
      <c r="J13" s="41"/>
      <c r="O13" s="40"/>
    </row>
    <row r="14" spans="4:15" ht="8.15" customHeight="1" x14ac:dyDescent="0.3">
      <c r="D14" s="2"/>
      <c r="E14" s="2"/>
      <c r="F14" s="2"/>
      <c r="G14" s="2"/>
      <c r="H14" s="2"/>
      <c r="I14" s="2"/>
      <c r="J14" s="2"/>
    </row>
    <row r="15" spans="4:15" x14ac:dyDescent="0.3">
      <c r="D15" s="43" t="s">
        <v>487</v>
      </c>
      <c r="E15" s="16"/>
      <c r="F15" s="16"/>
      <c r="G15" s="43"/>
      <c r="H15" s="44"/>
      <c r="I15" s="49" t="s">
        <v>491</v>
      </c>
      <c r="J15" s="2"/>
    </row>
    <row r="16" spans="4:15" x14ac:dyDescent="0.3">
      <c r="D16" s="42"/>
      <c r="E16" s="42"/>
      <c r="F16" s="42"/>
      <c r="G16" s="42"/>
      <c r="H16" s="42"/>
      <c r="I16" s="49" t="s">
        <v>492</v>
      </c>
      <c r="J16" s="42"/>
      <c r="K16" s="42"/>
      <c r="L16" s="42"/>
      <c r="M16" s="42"/>
      <c r="N16" s="42"/>
      <c r="O16" s="42"/>
    </row>
    <row r="17" spans="1:10" ht="4" customHeight="1" x14ac:dyDescent="0.3">
      <c r="D17" s="43"/>
      <c r="E17" s="43"/>
      <c r="F17" s="43"/>
      <c r="G17" s="43"/>
      <c r="H17" s="43"/>
      <c r="I17" s="3"/>
      <c r="J17" s="2"/>
    </row>
    <row r="18" spans="1:10" s="4" customFormat="1" ht="13" x14ac:dyDescent="0.3">
      <c r="C18" s="3"/>
      <c r="D18" s="61" t="s">
        <v>489</v>
      </c>
      <c r="E18" s="43"/>
      <c r="F18" s="62"/>
      <c r="G18" s="61"/>
      <c r="H18" s="61"/>
      <c r="I18" s="11"/>
    </row>
    <row r="19" spans="1:10" s="4" customFormat="1" ht="16" customHeight="1" x14ac:dyDescent="0.3">
      <c r="A19" s="5" t="s">
        <v>486</v>
      </c>
      <c r="B19" s="52"/>
      <c r="D19" s="27" t="s">
        <v>485</v>
      </c>
      <c r="E19" s="141" t="s">
        <v>486</v>
      </c>
      <c r="F19" s="141"/>
      <c r="G19" s="68"/>
      <c r="H19" s="68"/>
      <c r="I19" s="68"/>
      <c r="J19" s="28"/>
    </row>
    <row r="20" spans="1:10" s="4" customFormat="1" ht="4" customHeight="1" x14ac:dyDescent="0.3">
      <c r="A20" s="53"/>
      <c r="B20" s="53"/>
      <c r="D20" s="53"/>
      <c r="E20" s="53"/>
      <c r="F20" s="53"/>
      <c r="G20" s="53"/>
      <c r="H20" s="53"/>
      <c r="I20" s="53"/>
      <c r="J20" s="53"/>
    </row>
    <row r="21" spans="1:10" s="4" customFormat="1" ht="13" x14ac:dyDescent="0.3">
      <c r="D21" s="12" t="s">
        <v>491</v>
      </c>
      <c r="E21" s="13"/>
      <c r="F21" s="12"/>
      <c r="G21" s="12"/>
      <c r="H21" s="13"/>
      <c r="I21" s="13"/>
      <c r="J21" s="14"/>
    </row>
    <row r="22" spans="1:10" s="4" customFormat="1" ht="13" x14ac:dyDescent="0.3">
      <c r="C22" s="3"/>
      <c r="D22" s="6"/>
      <c r="E22" s="8"/>
      <c r="F22" s="9"/>
      <c r="G22" s="10"/>
      <c r="H22" s="10"/>
      <c r="I22" s="11"/>
    </row>
    <row r="23" spans="1:10" customFormat="1" ht="14.5" x14ac:dyDescent="0.35">
      <c r="D23" s="142" t="s">
        <v>465</v>
      </c>
      <c r="E23" s="142"/>
      <c r="F23" s="142"/>
      <c r="G23" s="142"/>
      <c r="H23" s="142"/>
      <c r="I23" s="142"/>
      <c r="J23" s="142"/>
    </row>
    <row r="24" spans="1:10" customFormat="1" ht="14.5" x14ac:dyDescent="0.35">
      <c r="D24" s="142" t="s">
        <v>471</v>
      </c>
      <c r="E24" s="142"/>
      <c r="F24" s="142"/>
      <c r="G24" s="142"/>
      <c r="H24" s="142"/>
      <c r="I24" s="142"/>
      <c r="J24" s="142"/>
    </row>
    <row r="25" spans="1:10" customFormat="1" ht="14.5" x14ac:dyDescent="0.35">
      <c r="D25" s="142" t="s">
        <v>467</v>
      </c>
      <c r="E25" s="142"/>
      <c r="F25" s="142"/>
      <c r="G25" s="142"/>
      <c r="H25" s="142"/>
      <c r="I25" s="142"/>
      <c r="J25" s="142"/>
    </row>
    <row r="26" spans="1:10" customFormat="1" ht="14.5" x14ac:dyDescent="0.35">
      <c r="D26" s="142" t="s">
        <v>464</v>
      </c>
      <c r="E26" s="142"/>
      <c r="F26" s="142"/>
      <c r="G26" s="142"/>
      <c r="H26" s="142"/>
      <c r="I26" s="142"/>
      <c r="J26" s="142"/>
    </row>
    <row r="27" spans="1:10" customFormat="1" ht="14.5" x14ac:dyDescent="0.35">
      <c r="D27" s="142" t="s">
        <v>462</v>
      </c>
      <c r="E27" s="142"/>
      <c r="F27" s="142"/>
      <c r="G27" s="142"/>
      <c r="H27" s="142"/>
      <c r="I27" s="142"/>
      <c r="J27" s="142"/>
    </row>
    <row r="28" spans="1:10" customFormat="1" ht="14.5" x14ac:dyDescent="0.35">
      <c r="D28" s="142" t="s">
        <v>477</v>
      </c>
      <c r="E28" s="142"/>
      <c r="F28" s="142"/>
      <c r="G28" s="142"/>
      <c r="H28" s="142"/>
      <c r="I28" s="142"/>
      <c r="J28" s="142"/>
    </row>
    <row r="29" spans="1:10" customFormat="1" ht="14.5" x14ac:dyDescent="0.35">
      <c r="D29" s="142" t="s">
        <v>460</v>
      </c>
      <c r="E29" s="142"/>
      <c r="F29" s="142"/>
      <c r="G29" s="142"/>
      <c r="H29" s="142"/>
      <c r="I29" s="142"/>
      <c r="J29" s="142"/>
    </row>
    <row r="30" spans="1:10" customFormat="1" ht="14.5" x14ac:dyDescent="0.35">
      <c r="D30" s="142" t="s">
        <v>474</v>
      </c>
      <c r="E30" s="142"/>
      <c r="F30" s="142"/>
      <c r="G30" s="142"/>
      <c r="H30" s="142"/>
      <c r="I30" s="142"/>
      <c r="J30" s="142"/>
    </row>
    <row r="31" spans="1:10" customFormat="1" ht="14.5" x14ac:dyDescent="0.35">
      <c r="D31" s="142" t="s">
        <v>456</v>
      </c>
      <c r="E31" s="142"/>
      <c r="F31" s="142"/>
      <c r="G31" s="142"/>
      <c r="H31" s="142"/>
      <c r="I31" s="142"/>
      <c r="J31" s="142"/>
    </row>
    <row r="32" spans="1:10" customFormat="1" ht="14.5" x14ac:dyDescent="0.35">
      <c r="D32" s="142" t="s">
        <v>479</v>
      </c>
      <c r="E32" s="142"/>
      <c r="F32" s="142"/>
      <c r="G32" s="142"/>
      <c r="H32" s="142"/>
      <c r="I32" s="142"/>
      <c r="J32" s="142"/>
    </row>
    <row r="33" spans="1:12" customFormat="1" ht="14.5" x14ac:dyDescent="0.35">
      <c r="D33" s="142" t="s">
        <v>476</v>
      </c>
      <c r="E33" s="142"/>
      <c r="F33" s="142"/>
      <c r="G33" s="142"/>
      <c r="H33" s="142"/>
      <c r="I33" s="142"/>
      <c r="J33" s="142"/>
    </row>
    <row r="34" spans="1:12" customFormat="1" ht="14.5" x14ac:dyDescent="0.35">
      <c r="D34" s="142" t="s">
        <v>463</v>
      </c>
      <c r="E34" s="142"/>
      <c r="F34" s="142"/>
      <c r="G34" s="142"/>
      <c r="H34" s="142"/>
      <c r="I34" s="142"/>
      <c r="J34" s="142"/>
    </row>
    <row r="35" spans="1:12" customFormat="1" ht="14.5" x14ac:dyDescent="0.35">
      <c r="D35" s="142" t="s">
        <v>455</v>
      </c>
      <c r="E35" s="142"/>
      <c r="F35" s="142"/>
      <c r="G35" s="142"/>
      <c r="H35" s="142"/>
      <c r="I35" s="142"/>
      <c r="J35" s="142"/>
    </row>
    <row r="36" spans="1:12" customFormat="1" ht="14.5" x14ac:dyDescent="0.35">
      <c r="D36" s="142" t="s">
        <v>461</v>
      </c>
      <c r="E36" s="142"/>
      <c r="F36" s="142"/>
      <c r="G36" s="142"/>
      <c r="H36" s="142"/>
      <c r="I36" s="142"/>
      <c r="J36" s="142"/>
    </row>
    <row r="37" spans="1:12" customFormat="1" ht="14.5" x14ac:dyDescent="0.35">
      <c r="D37" s="142" t="s">
        <v>459</v>
      </c>
      <c r="E37" s="142"/>
      <c r="F37" s="142"/>
      <c r="G37" s="142"/>
      <c r="H37" s="142"/>
      <c r="I37" s="142"/>
      <c r="J37" s="142"/>
    </row>
    <row r="38" spans="1:12" customFormat="1" ht="14.5" x14ac:dyDescent="0.35">
      <c r="D38" s="142" t="s">
        <v>478</v>
      </c>
      <c r="E38" s="142"/>
      <c r="F38" s="142"/>
      <c r="G38" s="142"/>
      <c r="H38" s="142"/>
      <c r="I38" s="142"/>
      <c r="J38" s="142"/>
    </row>
    <row r="39" spans="1:12" customFormat="1" ht="14.5" x14ac:dyDescent="0.35">
      <c r="D39" s="142" t="s">
        <v>473</v>
      </c>
      <c r="E39" s="142"/>
      <c r="F39" s="142"/>
      <c r="G39" s="142"/>
      <c r="H39" s="142"/>
      <c r="I39" s="142"/>
      <c r="J39" s="142"/>
    </row>
    <row r="40" spans="1:12" customFormat="1" ht="14.5" x14ac:dyDescent="0.35">
      <c r="D40" s="142" t="s">
        <v>454</v>
      </c>
      <c r="E40" s="142"/>
      <c r="F40" s="142"/>
      <c r="G40" s="142"/>
      <c r="H40" s="142"/>
      <c r="I40" s="142"/>
      <c r="J40" s="142"/>
    </row>
    <row r="41" spans="1:12" customFormat="1" ht="14.5" x14ac:dyDescent="0.35">
      <c r="D41" s="142" t="s">
        <v>457</v>
      </c>
      <c r="E41" s="142"/>
      <c r="F41" s="142"/>
      <c r="G41" s="142"/>
      <c r="H41" s="142"/>
      <c r="I41" s="142"/>
      <c r="J41" s="142"/>
    </row>
    <row r="42" spans="1:12" customFormat="1" ht="14.5" x14ac:dyDescent="0.35">
      <c r="D42" s="142" t="s">
        <v>458</v>
      </c>
      <c r="E42" s="142"/>
      <c r="F42" s="142"/>
      <c r="G42" s="142"/>
      <c r="H42" s="142"/>
      <c r="I42" s="142"/>
      <c r="J42" s="142"/>
    </row>
    <row r="43" spans="1:12" customFormat="1" ht="14.5" x14ac:dyDescent="0.35">
      <c r="D43" s="142" t="s">
        <v>468</v>
      </c>
      <c r="E43" s="142"/>
      <c r="F43" s="142"/>
      <c r="G43" s="142"/>
      <c r="H43" s="142"/>
      <c r="I43" s="142"/>
      <c r="J43" s="142"/>
    </row>
    <row r="44" spans="1:12" customFormat="1" ht="14.5" x14ac:dyDescent="0.35">
      <c r="D44" s="142" t="s">
        <v>466</v>
      </c>
      <c r="E44" s="142"/>
      <c r="F44" s="142"/>
      <c r="G44" s="142"/>
      <c r="H44" s="142"/>
      <c r="I44" s="142"/>
      <c r="J44" s="142"/>
    </row>
    <row r="45" spans="1:12" customFormat="1" ht="14.5" x14ac:dyDescent="0.35">
      <c r="D45" s="142" t="s">
        <v>470</v>
      </c>
      <c r="E45" s="142"/>
      <c r="F45" s="142"/>
      <c r="G45" s="142"/>
      <c r="H45" s="142"/>
      <c r="I45" s="142"/>
      <c r="J45" s="142"/>
    </row>
    <row r="46" spans="1:12" s="4" customFormat="1" ht="13" x14ac:dyDescent="0.3">
      <c r="C46" s="3"/>
      <c r="D46" s="6"/>
      <c r="E46" s="8"/>
      <c r="F46" s="9"/>
      <c r="G46" s="10"/>
      <c r="H46" s="10"/>
      <c r="I46" s="11"/>
    </row>
    <row r="47" spans="1:12" s="4" customFormat="1" ht="16" customHeight="1" x14ac:dyDescent="0.3">
      <c r="A47" s="18"/>
      <c r="B47" s="54"/>
      <c r="D47" s="63" t="s">
        <v>465</v>
      </c>
      <c r="E47" s="64"/>
      <c r="F47" s="64"/>
      <c r="G47" s="64"/>
      <c r="H47" s="64"/>
      <c r="I47" s="60"/>
      <c r="J47" s="19"/>
    </row>
    <row r="48" spans="1:12" s="4" customFormat="1" ht="20.149999999999999" customHeight="1" x14ac:dyDescent="0.3">
      <c r="A48" s="21" t="s">
        <v>213</v>
      </c>
      <c r="B48" s="22"/>
      <c r="D48" s="55" t="s">
        <v>212</v>
      </c>
      <c r="E48" s="140" t="s">
        <v>213</v>
      </c>
      <c r="F48" s="140"/>
      <c r="G48" s="56" t="e">
        <f>IF(Voto!#REF!=1,"De acuerdo",IF(Voto!#REF!=2,"En desacuerdo",IF(Voto!#REF!=3,"Abstención","")))</f>
        <v>#REF!</v>
      </c>
      <c r="H48" s="59"/>
      <c r="I48" s="57" t="e">
        <f>Voto!#REF!</f>
        <v>#REF!</v>
      </c>
      <c r="J48" s="4" t="s">
        <v>490</v>
      </c>
      <c r="L48" s="4" t="str">
        <f t="shared" ref="L48:L112" si="0">IF(K48=2,"Por favor justifique su voto","")</f>
        <v/>
      </c>
    </row>
    <row r="49" spans="1:12" s="4" customFormat="1" ht="25.5" customHeight="1" x14ac:dyDescent="0.3">
      <c r="A49" s="20" t="s">
        <v>233</v>
      </c>
      <c r="B49" s="6"/>
      <c r="D49" s="15" t="s">
        <v>494</v>
      </c>
      <c r="E49" s="145" t="s">
        <v>495</v>
      </c>
      <c r="F49" s="146"/>
      <c r="G49" s="56" t="e">
        <f>IF(Voto!#REF!=1,"De acuerdo",IF(Voto!#REF!=2,"En desacuerdo",IF(Voto!#REF!=3,"Abstención","")))</f>
        <v>#REF!</v>
      </c>
      <c r="H49" s="59"/>
      <c r="I49" s="57" t="e">
        <f>Voto!#REF!</f>
        <v>#REF!</v>
      </c>
      <c r="J49" s="4" t="s">
        <v>490</v>
      </c>
      <c r="L49" s="4" t="str">
        <f t="shared" si="0"/>
        <v/>
      </c>
    </row>
    <row r="50" spans="1:12" s="4" customFormat="1" ht="25.5" customHeight="1" x14ac:dyDescent="0.3">
      <c r="A50" s="21" t="s">
        <v>281</v>
      </c>
      <c r="B50" s="22"/>
      <c r="D50" s="55" t="s">
        <v>232</v>
      </c>
      <c r="E50" s="143" t="s">
        <v>233</v>
      </c>
      <c r="F50" s="144"/>
      <c r="G50" s="56" t="e">
        <f>IF(Voto!#REF!=1,"De acuerdo",IF(Voto!#REF!=2,"En desacuerdo",IF(Voto!#REF!=3,"Abstención","")))</f>
        <v>#REF!</v>
      </c>
      <c r="H50" s="59"/>
      <c r="I50" s="57" t="e">
        <f>Voto!#REF!</f>
        <v>#REF!</v>
      </c>
      <c r="J50" s="4" t="s">
        <v>490</v>
      </c>
      <c r="L50" s="4" t="str">
        <f t="shared" si="0"/>
        <v/>
      </c>
    </row>
    <row r="51" spans="1:12" s="4" customFormat="1" ht="25.5" customHeight="1" x14ac:dyDescent="0.3">
      <c r="A51" s="20" t="s">
        <v>423</v>
      </c>
      <c r="B51" s="6"/>
      <c r="D51" s="15" t="s">
        <v>280</v>
      </c>
      <c r="E51" s="145" t="s">
        <v>281</v>
      </c>
      <c r="F51" s="146"/>
      <c r="G51" s="56" t="e">
        <f>IF(Voto!#REF!=1,"De acuerdo",IF(Voto!#REF!=2,"En desacuerdo",IF(Voto!#REF!=3,"Abstención","")))</f>
        <v>#REF!</v>
      </c>
      <c r="H51" s="59"/>
      <c r="I51" s="57" t="e">
        <f>Voto!#REF!</f>
        <v>#REF!</v>
      </c>
      <c r="J51" s="4" t="s">
        <v>490</v>
      </c>
      <c r="L51" s="4" t="str">
        <f t="shared" si="0"/>
        <v/>
      </c>
    </row>
    <row r="52" spans="1:12" s="4" customFormat="1" ht="25.5" customHeight="1" x14ac:dyDescent="0.3">
      <c r="A52" s="21" t="s">
        <v>437</v>
      </c>
      <c r="B52" s="22"/>
      <c r="D52" s="55" t="s">
        <v>422</v>
      </c>
      <c r="E52" s="143" t="s">
        <v>423</v>
      </c>
      <c r="F52" s="144"/>
      <c r="G52" s="56" t="e">
        <f>IF(Voto!#REF!=1,"De acuerdo",IF(Voto!#REF!=2,"En desacuerdo",IF(Voto!#REF!=3,"Abstención","")))</f>
        <v>#REF!</v>
      </c>
      <c r="H52" s="59"/>
      <c r="I52" s="57" t="e">
        <f>Voto!#REF!</f>
        <v>#REF!</v>
      </c>
      <c r="J52" s="4" t="s">
        <v>490</v>
      </c>
      <c r="L52" s="4" t="str">
        <f t="shared" si="0"/>
        <v/>
      </c>
    </row>
    <row r="53" spans="1:12" s="4" customFormat="1" ht="25.5" customHeight="1" x14ac:dyDescent="0.3">
      <c r="A53" s="20" t="s">
        <v>439</v>
      </c>
      <c r="B53" s="6"/>
      <c r="D53" s="15" t="s">
        <v>436</v>
      </c>
      <c r="E53" s="145" t="s">
        <v>437</v>
      </c>
      <c r="F53" s="146"/>
      <c r="G53" s="56" t="e">
        <f>IF(Voto!#REF!=1,"De acuerdo",IF(Voto!#REF!=2,"En desacuerdo",IF(Voto!#REF!=3,"Abstención","")))</f>
        <v>#REF!</v>
      </c>
      <c r="H53" s="59"/>
      <c r="I53" s="57" t="e">
        <f>Voto!#REF!</f>
        <v>#REF!</v>
      </c>
      <c r="J53" s="4" t="s">
        <v>490</v>
      </c>
      <c r="L53" s="4" t="str">
        <f t="shared" si="0"/>
        <v/>
      </c>
    </row>
    <row r="54" spans="1:12" s="4" customFormat="1" ht="25.5" customHeight="1" x14ac:dyDescent="0.3">
      <c r="A54" s="21" t="s">
        <v>441</v>
      </c>
      <c r="B54" s="22"/>
      <c r="D54" s="55" t="s">
        <v>438</v>
      </c>
      <c r="E54" s="143" t="s">
        <v>439</v>
      </c>
      <c r="F54" s="144"/>
      <c r="G54" s="56" t="e">
        <f>IF(Voto!#REF!=1,"De acuerdo",IF(Voto!#REF!=2,"En desacuerdo",IF(Voto!#REF!=3,"Abstención","")))</f>
        <v>#REF!</v>
      </c>
      <c r="H54" s="59"/>
      <c r="I54" s="58" t="e">
        <f>Voto!#REF!</f>
        <v>#REF!</v>
      </c>
      <c r="J54" s="4" t="s">
        <v>490</v>
      </c>
      <c r="L54" s="4" t="str">
        <f t="shared" si="0"/>
        <v/>
      </c>
    </row>
    <row r="55" spans="1:12" s="4" customFormat="1" ht="25.5" customHeight="1" x14ac:dyDescent="0.3">
      <c r="A55" s="20" t="s">
        <v>443</v>
      </c>
      <c r="B55" s="6"/>
      <c r="D55" s="15" t="s">
        <v>440</v>
      </c>
      <c r="E55" s="145" t="s">
        <v>441</v>
      </c>
      <c r="F55" s="146"/>
      <c r="G55" s="56" t="e">
        <f>IF(Voto!#REF!=1,"De acuerdo",IF(Voto!#REF!=2,"En desacuerdo",IF(Voto!#REF!=3,"Abstención","")))</f>
        <v>#REF!</v>
      </c>
      <c r="H55" s="59"/>
      <c r="I55" s="57" t="e">
        <f>Voto!#REF!</f>
        <v>#REF!</v>
      </c>
      <c r="J55" s="4" t="s">
        <v>490</v>
      </c>
      <c r="L55" s="4" t="str">
        <f t="shared" si="0"/>
        <v/>
      </c>
    </row>
    <row r="56" spans="1:12" s="4" customFormat="1" ht="25.5" customHeight="1" x14ac:dyDescent="0.3">
      <c r="A56" s="21" t="s">
        <v>445</v>
      </c>
      <c r="B56" s="22"/>
      <c r="D56" s="55" t="s">
        <v>442</v>
      </c>
      <c r="E56" s="143" t="s">
        <v>443</v>
      </c>
      <c r="F56" s="144"/>
      <c r="G56" s="56" t="e">
        <f>IF(Voto!#REF!=1,"De acuerdo",IF(Voto!#REF!=2,"En desacuerdo",IF(Voto!#REF!=3,"Abstención","")))</f>
        <v>#REF!</v>
      </c>
      <c r="H56" s="59"/>
      <c r="I56" s="57" t="e">
        <f>Voto!#REF!</f>
        <v>#REF!</v>
      </c>
      <c r="J56" s="4" t="s">
        <v>490</v>
      </c>
      <c r="L56" s="4" t="str">
        <f t="shared" si="0"/>
        <v/>
      </c>
    </row>
    <row r="57" spans="1:12" s="4" customFormat="1" ht="25.5" customHeight="1" x14ac:dyDescent="0.3">
      <c r="A57" s="20" t="s">
        <v>447</v>
      </c>
      <c r="B57" s="6"/>
      <c r="D57" s="15" t="s">
        <v>444</v>
      </c>
      <c r="E57" s="145" t="s">
        <v>445</v>
      </c>
      <c r="F57" s="146"/>
      <c r="G57" s="56" t="e">
        <f>IF(Voto!#REF!=1,"De acuerdo",IF(Voto!#REF!=2,"En desacuerdo",IF(Voto!#REF!=3,"Abstención","")))</f>
        <v>#REF!</v>
      </c>
      <c r="H57" s="59"/>
      <c r="I57" s="57" t="e">
        <f>Voto!#REF!</f>
        <v>#REF!</v>
      </c>
      <c r="J57" s="4" t="s">
        <v>490</v>
      </c>
      <c r="L57" s="4" t="str">
        <f t="shared" si="0"/>
        <v/>
      </c>
    </row>
    <row r="58" spans="1:12" s="4" customFormat="1" ht="25.5" customHeight="1" x14ac:dyDescent="0.3">
      <c r="A58" s="21" t="s">
        <v>449</v>
      </c>
      <c r="B58" s="22"/>
      <c r="D58" s="55" t="s">
        <v>446</v>
      </c>
      <c r="E58" s="143" t="s">
        <v>447</v>
      </c>
      <c r="F58" s="144"/>
      <c r="G58" s="56" t="e">
        <f>IF(Voto!#REF!=1,"De acuerdo",IF(Voto!#REF!=2,"En desacuerdo",IF(Voto!#REF!=3,"Abstención","")))</f>
        <v>#REF!</v>
      </c>
      <c r="H58" s="59"/>
      <c r="I58" s="57" t="e">
        <f>Voto!#REF!</f>
        <v>#REF!</v>
      </c>
      <c r="J58" s="4" t="s">
        <v>490</v>
      </c>
      <c r="L58" s="4" t="str">
        <f t="shared" si="0"/>
        <v/>
      </c>
    </row>
    <row r="59" spans="1:12" s="4" customFormat="1" ht="25.5" customHeight="1" x14ac:dyDescent="0.3">
      <c r="A59" s="20" t="s">
        <v>451</v>
      </c>
      <c r="B59" s="6"/>
      <c r="D59" s="15" t="s">
        <v>448</v>
      </c>
      <c r="E59" s="145" t="s">
        <v>449</v>
      </c>
      <c r="F59" s="146"/>
      <c r="G59" s="56" t="e">
        <f>IF(Voto!#REF!=1,"De acuerdo",IF(Voto!#REF!=2,"En desacuerdo",IF(Voto!#REF!=3,"Abstención","")))</f>
        <v>#REF!</v>
      </c>
      <c r="H59" s="59"/>
      <c r="I59" s="57" t="e">
        <f>Voto!#REF!</f>
        <v>#REF!</v>
      </c>
      <c r="J59" s="4" t="s">
        <v>490</v>
      </c>
      <c r="L59" s="4" t="str">
        <f t="shared" si="0"/>
        <v/>
      </c>
    </row>
    <row r="60" spans="1:12" s="4" customFormat="1" ht="25.5" customHeight="1" x14ac:dyDescent="0.3">
      <c r="A60" s="21"/>
      <c r="B60" s="22"/>
      <c r="D60" s="55" t="s">
        <v>450</v>
      </c>
      <c r="E60" s="143" t="s">
        <v>451</v>
      </c>
      <c r="F60" s="144"/>
      <c r="G60" s="56" t="e">
        <f>IF(Voto!#REF!=1,"De acuerdo",IF(Voto!#REF!=2,"En desacuerdo",IF(Voto!#REF!=3,"Abstención","")))</f>
        <v>#REF!</v>
      </c>
      <c r="H60" s="59"/>
      <c r="I60" s="57" t="e">
        <f>Voto!#REF!</f>
        <v>#REF!</v>
      </c>
      <c r="L60" s="4" t="str">
        <f t="shared" si="0"/>
        <v/>
      </c>
    </row>
    <row r="61" spans="1:12" s="4" customFormat="1" ht="16" customHeight="1" x14ac:dyDescent="0.3">
      <c r="A61" s="24"/>
      <c r="B61" s="25"/>
      <c r="D61" s="63" t="s">
        <v>471</v>
      </c>
      <c r="E61" s="64"/>
      <c r="F61" s="64"/>
      <c r="G61" s="64" t="str">
        <f>IF(Voto!M24=1,"De acuerdo",IF(Voto!M24=2,"En desacuerdo",IF(Voto!M24=3,"Abstención","")))</f>
        <v/>
      </c>
      <c r="H61" s="64"/>
      <c r="I61" s="60">
        <f>Voto!K24</f>
        <v>0</v>
      </c>
      <c r="J61" s="19" t="s">
        <v>490</v>
      </c>
      <c r="L61" s="4" t="str">
        <f t="shared" si="0"/>
        <v/>
      </c>
    </row>
    <row r="62" spans="1:12" s="4" customFormat="1" ht="26" x14ac:dyDescent="0.3">
      <c r="A62" s="21" t="s">
        <v>7</v>
      </c>
      <c r="B62" s="22"/>
      <c r="D62" s="55" t="s">
        <v>6</v>
      </c>
      <c r="E62" s="140" t="s">
        <v>7</v>
      </c>
      <c r="F62" s="140"/>
      <c r="G62" s="56" t="str">
        <f>IF(Voto!M25=1,"De acuerdo",IF(Voto!M25=2,"En desacuerdo",IF(Voto!M25=3,"Abstención","")))</f>
        <v/>
      </c>
      <c r="H62" s="59"/>
      <c r="I62" s="57" t="str">
        <f>Voto!K25</f>
        <v/>
      </c>
      <c r="J62" s="4" t="s">
        <v>490</v>
      </c>
      <c r="L62" s="4" t="str">
        <f t="shared" si="0"/>
        <v/>
      </c>
    </row>
    <row r="63" spans="1:12" s="4" customFormat="1" ht="20.149999999999999" customHeight="1" x14ac:dyDescent="0.3">
      <c r="A63" s="20" t="s">
        <v>75</v>
      </c>
      <c r="B63" s="6"/>
      <c r="D63" s="15" t="s">
        <v>74</v>
      </c>
      <c r="E63" s="139" t="s">
        <v>75</v>
      </c>
      <c r="F63" s="139"/>
      <c r="G63" s="56" t="str">
        <f>IF(Voto!M26=1,"De acuerdo",IF(Voto!M26=2,"En desacuerdo",IF(Voto!M26=3,"Abstención","")))</f>
        <v/>
      </c>
      <c r="H63" s="59"/>
      <c r="I63" s="57" t="str">
        <f>Voto!K26</f>
        <v/>
      </c>
      <c r="J63" s="4" t="s">
        <v>490</v>
      </c>
      <c r="L63" s="4" t="str">
        <f t="shared" si="0"/>
        <v/>
      </c>
    </row>
    <row r="64" spans="1:12" s="4" customFormat="1" ht="20.149999999999999" customHeight="1" x14ac:dyDescent="0.3">
      <c r="A64" s="21" t="s">
        <v>125</v>
      </c>
      <c r="B64" s="22"/>
      <c r="D64" s="55" t="s">
        <v>124</v>
      </c>
      <c r="E64" s="140" t="s">
        <v>125</v>
      </c>
      <c r="F64" s="140"/>
      <c r="G64" s="56" t="str">
        <f>IF(Voto!M27=1,"De acuerdo",IF(Voto!M27=2,"En desacuerdo",IF(Voto!M27=3,"Abstención","")))</f>
        <v/>
      </c>
      <c r="H64" s="59"/>
      <c r="I64" s="57" t="str">
        <f>Voto!K27</f>
        <v/>
      </c>
      <c r="J64" s="4" t="s">
        <v>490</v>
      </c>
      <c r="L64" s="4" t="str">
        <f t="shared" si="0"/>
        <v/>
      </c>
    </row>
    <row r="65" spans="1:12" s="4" customFormat="1" ht="39" x14ac:dyDescent="0.3">
      <c r="A65" s="20" t="s">
        <v>129</v>
      </c>
      <c r="B65" s="6"/>
      <c r="D65" s="15" t="s">
        <v>128</v>
      </c>
      <c r="E65" s="139" t="s">
        <v>129</v>
      </c>
      <c r="F65" s="139"/>
      <c r="G65" s="56" t="str">
        <f>IF(Voto!M28=1,"De acuerdo",IF(Voto!M28=2,"En desacuerdo",IF(Voto!M28=3,"Abstención","")))</f>
        <v/>
      </c>
      <c r="H65" s="59"/>
      <c r="I65" s="57" t="str">
        <f>Voto!K28</f>
        <v/>
      </c>
      <c r="J65" s="4" t="s">
        <v>490</v>
      </c>
      <c r="L65" s="4" t="str">
        <f t="shared" si="0"/>
        <v/>
      </c>
    </row>
    <row r="66" spans="1:12" s="4" customFormat="1" ht="20.149999999999999" customHeight="1" x14ac:dyDescent="0.3">
      <c r="A66" s="21" t="s">
        <v>295</v>
      </c>
      <c r="B66" s="22"/>
      <c r="D66" s="55" t="s">
        <v>294</v>
      </c>
      <c r="E66" s="140" t="s">
        <v>295</v>
      </c>
      <c r="F66" s="140"/>
      <c r="G66" s="56" t="str">
        <f>IF(Voto!M29=1,"De acuerdo",IF(Voto!M29=2,"En desacuerdo",IF(Voto!M29=3,"Abstención","")))</f>
        <v/>
      </c>
      <c r="H66" s="59"/>
      <c r="I66" s="57" t="str">
        <f>Voto!K29</f>
        <v/>
      </c>
      <c r="J66" s="4" t="s">
        <v>490</v>
      </c>
      <c r="L66" s="4" t="str">
        <f t="shared" si="0"/>
        <v/>
      </c>
    </row>
    <row r="67" spans="1:12" s="4" customFormat="1" ht="26" x14ac:dyDescent="0.3">
      <c r="A67" s="20" t="s">
        <v>297</v>
      </c>
      <c r="B67" s="6"/>
      <c r="D67" s="15" t="s">
        <v>296</v>
      </c>
      <c r="E67" s="139" t="s">
        <v>297</v>
      </c>
      <c r="F67" s="139"/>
      <c r="G67" s="56" t="e">
        <f>IF(Voto!#REF!=1,"De acuerdo",IF(Voto!#REF!=2,"En desacuerdo",IF(Voto!#REF!=3,"Abstención","")))</f>
        <v>#REF!</v>
      </c>
      <c r="H67" s="59"/>
      <c r="I67" s="57" t="e">
        <f>Voto!#REF!</f>
        <v>#REF!</v>
      </c>
      <c r="J67" s="4" t="s">
        <v>490</v>
      </c>
      <c r="L67" s="4" t="str">
        <f t="shared" si="0"/>
        <v/>
      </c>
    </row>
    <row r="68" spans="1:12" s="4" customFormat="1" ht="39" x14ac:dyDescent="0.3">
      <c r="A68" s="21" t="s">
        <v>337</v>
      </c>
      <c r="B68" s="22"/>
      <c r="D68" s="55" t="s">
        <v>336</v>
      </c>
      <c r="E68" s="140" t="s">
        <v>337</v>
      </c>
      <c r="F68" s="140"/>
      <c r="G68" s="56" t="e">
        <f>IF(Voto!#REF!=1,"De acuerdo",IF(Voto!#REF!=2,"En desacuerdo",IF(Voto!#REF!=3,"Abstención","")))</f>
        <v>#REF!</v>
      </c>
      <c r="H68" s="59"/>
      <c r="I68" s="57" t="e">
        <f>Voto!#REF!</f>
        <v>#REF!</v>
      </c>
      <c r="J68" s="4" t="s">
        <v>490</v>
      </c>
      <c r="L68" s="4" t="str">
        <f t="shared" si="0"/>
        <v/>
      </c>
    </row>
    <row r="69" spans="1:12" s="4" customFormat="1" ht="16" customHeight="1" x14ac:dyDescent="0.3">
      <c r="A69" s="7"/>
      <c r="B69" s="25"/>
      <c r="D69" s="63" t="s">
        <v>467</v>
      </c>
      <c r="E69" s="64"/>
      <c r="F69" s="64"/>
      <c r="G69" s="64" t="str">
        <f>IF(Voto!M53=1,"De acuerdo",IF(Voto!M53=2,"En desacuerdo",IF(Voto!M53=3,"Abstención","")))</f>
        <v/>
      </c>
      <c r="H69" s="64"/>
      <c r="I69" s="60">
        <f>Voto!K53</f>
        <v>0</v>
      </c>
      <c r="J69" s="19" t="s">
        <v>490</v>
      </c>
      <c r="L69" s="4" t="str">
        <f t="shared" si="0"/>
        <v/>
      </c>
    </row>
    <row r="70" spans="1:12" s="4" customFormat="1" ht="20.149999999999999" customHeight="1" x14ac:dyDescent="0.3">
      <c r="A70" s="21" t="s">
        <v>53</v>
      </c>
      <c r="B70" s="22"/>
      <c r="D70" s="55" t="s">
        <v>52</v>
      </c>
      <c r="E70" s="140" t="s">
        <v>53</v>
      </c>
      <c r="F70" s="140"/>
      <c r="G70" s="56" t="e">
        <f>IF(Voto!#REF!=1,"De acuerdo",IF(Voto!#REF!=2,"En desacuerdo",IF(Voto!#REF!=3,"Abstención","")))</f>
        <v>#REF!</v>
      </c>
      <c r="H70" s="59"/>
      <c r="I70" s="57" t="e">
        <f>Voto!#REF!</f>
        <v>#REF!</v>
      </c>
      <c r="J70" s="4" t="s">
        <v>490</v>
      </c>
      <c r="L70" s="4" t="str">
        <f t="shared" si="0"/>
        <v/>
      </c>
    </row>
    <row r="71" spans="1:12" s="4" customFormat="1" ht="16" customHeight="1" x14ac:dyDescent="0.3">
      <c r="A71" s="7"/>
      <c r="B71" s="25"/>
      <c r="D71" s="63" t="s">
        <v>464</v>
      </c>
      <c r="E71" s="64"/>
      <c r="F71" s="64"/>
      <c r="G71" s="64" t="str">
        <f>IF(Voto!M56=1,"De acuerdo",IF(Voto!M56=2,"En desacuerdo",IF(Voto!M56=3,"Abstención","")))</f>
        <v/>
      </c>
      <c r="H71" s="64"/>
      <c r="I71" s="60">
        <f>Voto!K56</f>
        <v>0</v>
      </c>
      <c r="J71" s="19" t="s">
        <v>490</v>
      </c>
      <c r="L71" s="4" t="str">
        <f t="shared" si="0"/>
        <v/>
      </c>
    </row>
    <row r="72" spans="1:12" s="4" customFormat="1" ht="26" x14ac:dyDescent="0.3">
      <c r="A72" s="21" t="s">
        <v>33</v>
      </c>
      <c r="B72" s="22"/>
      <c r="D72" s="55" t="s">
        <v>32</v>
      </c>
      <c r="E72" s="140" t="s">
        <v>33</v>
      </c>
      <c r="F72" s="140"/>
      <c r="G72" s="56" t="str">
        <f>IF(Voto!M57=1,"De acuerdo",IF(Voto!M57=2,"En desacuerdo",IF(Voto!M57=3,"Abstención","")))</f>
        <v/>
      </c>
      <c r="H72" s="59"/>
      <c r="I72" s="57" t="str">
        <f>Voto!K57</f>
        <v/>
      </c>
      <c r="J72" s="4" t="s">
        <v>490</v>
      </c>
      <c r="L72" s="4" t="str">
        <f t="shared" si="0"/>
        <v/>
      </c>
    </row>
    <row r="73" spans="1:12" s="4" customFormat="1" ht="26" x14ac:dyDescent="0.3">
      <c r="A73" s="20" t="s">
        <v>35</v>
      </c>
      <c r="B73" s="6"/>
      <c r="D73" s="15" t="s">
        <v>34</v>
      </c>
      <c r="E73" s="139" t="s">
        <v>35</v>
      </c>
      <c r="F73" s="139"/>
      <c r="G73" s="56" t="str">
        <f>IF(Voto!M58=1,"De acuerdo",IF(Voto!M58=2,"En desacuerdo",IF(Voto!M58=3,"Abstención","")))</f>
        <v/>
      </c>
      <c r="H73" s="59"/>
      <c r="I73" s="57" t="str">
        <f>Voto!K58</f>
        <v/>
      </c>
      <c r="J73" s="4" t="s">
        <v>490</v>
      </c>
      <c r="L73" s="4" t="str">
        <f t="shared" si="0"/>
        <v/>
      </c>
    </row>
    <row r="74" spans="1:12" s="4" customFormat="1" ht="26" x14ac:dyDescent="0.3">
      <c r="A74" s="21" t="s">
        <v>79</v>
      </c>
      <c r="B74" s="22"/>
      <c r="D74" s="55" t="s">
        <v>78</v>
      </c>
      <c r="E74" s="140" t="s">
        <v>79</v>
      </c>
      <c r="F74" s="140"/>
      <c r="G74" s="56" t="str">
        <f>IF(Voto!M60=1,"De acuerdo",IF(Voto!M60=2,"En desacuerdo",IF(Voto!M60=3,"Abstención","")))</f>
        <v/>
      </c>
      <c r="H74" s="59"/>
      <c r="I74" s="57" t="str">
        <f>Voto!K60</f>
        <v/>
      </c>
      <c r="J74" s="4" t="s">
        <v>490</v>
      </c>
      <c r="L74" s="4" t="str">
        <f t="shared" si="0"/>
        <v/>
      </c>
    </row>
    <row r="75" spans="1:12" s="4" customFormat="1" ht="52" x14ac:dyDescent="0.3">
      <c r="A75" s="20" t="s">
        <v>165</v>
      </c>
      <c r="B75" s="6"/>
      <c r="D75" s="15" t="s">
        <v>164</v>
      </c>
      <c r="E75" s="139" t="s">
        <v>165</v>
      </c>
      <c r="F75" s="139"/>
      <c r="G75" s="56" t="e">
        <f>IF(Voto!#REF!=1,"De acuerdo",IF(Voto!#REF!=2,"En desacuerdo",IF(Voto!#REF!=3,"Abstención","")))</f>
        <v>#REF!</v>
      </c>
      <c r="H75" s="59"/>
      <c r="I75" s="57" t="e">
        <f>Voto!#REF!</f>
        <v>#REF!</v>
      </c>
      <c r="J75" s="4" t="s">
        <v>490</v>
      </c>
      <c r="L75" s="4" t="str">
        <f t="shared" si="0"/>
        <v/>
      </c>
    </row>
    <row r="76" spans="1:12" s="4" customFormat="1" ht="16" customHeight="1" x14ac:dyDescent="0.3">
      <c r="A76" s="7"/>
      <c r="B76" s="25"/>
      <c r="D76" s="63" t="s">
        <v>462</v>
      </c>
      <c r="E76" s="64"/>
      <c r="F76" s="64"/>
      <c r="G76" s="64" t="str">
        <f>IF(Voto!M164=1,"De acuerdo",IF(Voto!M164=2,"En desacuerdo",IF(Voto!M164=3,"Abstención","")))</f>
        <v/>
      </c>
      <c r="H76" s="64"/>
      <c r="I76" s="60">
        <f>Voto!K164</f>
        <v>0</v>
      </c>
      <c r="J76" s="19" t="s">
        <v>490</v>
      </c>
      <c r="L76" s="4" t="str">
        <f t="shared" si="0"/>
        <v/>
      </c>
    </row>
    <row r="77" spans="1:12" s="4" customFormat="1" ht="26" x14ac:dyDescent="0.3">
      <c r="A77" s="21" t="s">
        <v>289</v>
      </c>
      <c r="B77" s="22"/>
      <c r="D77" s="55" t="s">
        <v>288</v>
      </c>
      <c r="E77" s="140" t="s">
        <v>289</v>
      </c>
      <c r="F77" s="140"/>
      <c r="G77" s="56" t="str">
        <f>IF(Voto!M165=1,"De acuerdo",IF(Voto!M165=2,"En desacuerdo",IF(Voto!M165=3,"Abstención","")))</f>
        <v/>
      </c>
      <c r="H77" s="59"/>
      <c r="I77" s="57" t="str">
        <f>Voto!K165</f>
        <v/>
      </c>
      <c r="J77" s="4" t="s">
        <v>490</v>
      </c>
      <c r="L77" s="4" t="str">
        <f t="shared" si="0"/>
        <v/>
      </c>
    </row>
    <row r="78" spans="1:12" s="4" customFormat="1" ht="16" customHeight="1" x14ac:dyDescent="0.3">
      <c r="A78" s="7"/>
      <c r="B78" s="25"/>
      <c r="D78" s="63" t="s">
        <v>477</v>
      </c>
      <c r="E78" s="64"/>
      <c r="F78" s="64"/>
      <c r="G78" s="64" t="str">
        <f>IF(Voto!M202=1,"De acuerdo",IF(Voto!M202=2,"En desacuerdo",IF(Voto!M202=3,"Abstención","")))</f>
        <v/>
      </c>
      <c r="H78" s="64"/>
      <c r="I78" s="60">
        <f>Voto!K202</f>
        <v>0</v>
      </c>
      <c r="J78" s="19" t="s">
        <v>490</v>
      </c>
      <c r="L78" s="4" t="str">
        <f t="shared" si="0"/>
        <v/>
      </c>
    </row>
    <row r="79" spans="1:12" s="4" customFormat="1" ht="26" x14ac:dyDescent="0.3">
      <c r="A79" s="21" t="s">
        <v>201</v>
      </c>
      <c r="B79" s="22"/>
      <c r="D79" s="55" t="s">
        <v>200</v>
      </c>
      <c r="E79" s="140" t="s">
        <v>201</v>
      </c>
      <c r="F79" s="140"/>
      <c r="G79" s="56" t="e">
        <f>IF(Voto!#REF!=1,"De acuerdo",IF(Voto!#REF!=2,"En desacuerdo",IF(Voto!#REF!=3,"Abstención","")))</f>
        <v>#REF!</v>
      </c>
      <c r="H79" s="59"/>
      <c r="I79" s="57" t="e">
        <f>Voto!#REF!</f>
        <v>#REF!</v>
      </c>
      <c r="J79" s="4" t="s">
        <v>490</v>
      </c>
      <c r="L79" s="4" t="str">
        <f t="shared" si="0"/>
        <v/>
      </c>
    </row>
    <row r="80" spans="1:12" s="4" customFormat="1" ht="39" x14ac:dyDescent="0.3">
      <c r="A80" s="20" t="s">
        <v>203</v>
      </c>
      <c r="B80" s="6"/>
      <c r="D80" s="15" t="s">
        <v>202</v>
      </c>
      <c r="E80" s="139" t="s">
        <v>203</v>
      </c>
      <c r="F80" s="139"/>
      <c r="G80" s="56" t="e">
        <f>IF(Voto!#REF!=1,"De acuerdo",IF(Voto!#REF!=2,"En desacuerdo",IF(Voto!#REF!=3,"Abstención","")))</f>
        <v>#REF!</v>
      </c>
      <c r="H80" s="59"/>
      <c r="I80" s="57" t="e">
        <f>Voto!#REF!</f>
        <v>#REF!</v>
      </c>
      <c r="J80" s="4" t="s">
        <v>490</v>
      </c>
      <c r="L80" s="4" t="str">
        <f t="shared" si="0"/>
        <v/>
      </c>
    </row>
    <row r="81" spans="1:12" s="4" customFormat="1" ht="52" x14ac:dyDescent="0.3">
      <c r="A81" s="21" t="s">
        <v>391</v>
      </c>
      <c r="B81" s="22"/>
      <c r="D81" s="55" t="s">
        <v>390</v>
      </c>
      <c r="E81" s="140" t="s">
        <v>391</v>
      </c>
      <c r="F81" s="140"/>
      <c r="G81" s="56" t="e">
        <f>IF(Voto!#REF!=1,"De acuerdo",IF(Voto!#REF!=2,"En desacuerdo",IF(Voto!#REF!=3,"Abstención","")))</f>
        <v>#REF!</v>
      </c>
      <c r="H81" s="59"/>
      <c r="I81" s="57" t="e">
        <f>Voto!#REF!</f>
        <v>#REF!</v>
      </c>
      <c r="J81" s="4" t="s">
        <v>490</v>
      </c>
      <c r="L81" s="4" t="str">
        <f t="shared" si="0"/>
        <v/>
      </c>
    </row>
    <row r="82" spans="1:12" s="4" customFormat="1" ht="16" customHeight="1" x14ac:dyDescent="0.3">
      <c r="A82" s="7"/>
      <c r="B82" s="25"/>
      <c r="D82" s="63" t="s">
        <v>460</v>
      </c>
      <c r="E82" s="64"/>
      <c r="F82" s="64"/>
      <c r="G82" s="64" t="str">
        <f>IF(Voto!M241=1,"De acuerdo",IF(Voto!M241=2,"En desacuerdo",IF(Voto!M241=3,"Abstención","")))</f>
        <v/>
      </c>
      <c r="H82" s="64"/>
      <c r="I82" s="60">
        <f>Voto!K241</f>
        <v>0</v>
      </c>
      <c r="J82" s="19" t="s">
        <v>490</v>
      </c>
      <c r="L82" s="4" t="str">
        <f t="shared" si="0"/>
        <v/>
      </c>
    </row>
    <row r="83" spans="1:12" s="4" customFormat="1" ht="39" x14ac:dyDescent="0.3">
      <c r="A83" s="21" t="s">
        <v>3</v>
      </c>
      <c r="B83" s="22"/>
      <c r="D83" s="55" t="s">
        <v>2</v>
      </c>
      <c r="E83" s="140" t="s">
        <v>3</v>
      </c>
      <c r="F83" s="140"/>
      <c r="G83" s="56" t="str">
        <f>IF(Voto!M242=1,"De acuerdo",IF(Voto!M242=2,"En desacuerdo",IF(Voto!M242=3,"Abstención","")))</f>
        <v/>
      </c>
      <c r="H83" s="59"/>
      <c r="I83" s="57" t="str">
        <f>Voto!K242</f>
        <v/>
      </c>
      <c r="J83" s="4" t="s">
        <v>490</v>
      </c>
      <c r="L83" s="4" t="str">
        <f t="shared" si="0"/>
        <v/>
      </c>
    </row>
    <row r="84" spans="1:12" s="4" customFormat="1" ht="26" x14ac:dyDescent="0.3">
      <c r="A84" s="20" t="s">
        <v>41</v>
      </c>
      <c r="B84" s="6"/>
      <c r="D84" s="15" t="s">
        <v>40</v>
      </c>
      <c r="E84" s="139" t="s">
        <v>41</v>
      </c>
      <c r="F84" s="139"/>
      <c r="G84" s="56" t="str">
        <f>IF(Voto!M243=1,"De acuerdo",IF(Voto!M243=2,"En desacuerdo",IF(Voto!M243=3,"Abstención","")))</f>
        <v/>
      </c>
      <c r="H84" s="59"/>
      <c r="I84" s="57" t="str">
        <f>Voto!K243</f>
        <v/>
      </c>
      <c r="J84" s="4" t="s">
        <v>490</v>
      </c>
      <c r="L84" s="4" t="str">
        <f t="shared" si="0"/>
        <v/>
      </c>
    </row>
    <row r="85" spans="1:12" s="4" customFormat="1" ht="39" x14ac:dyDescent="0.3">
      <c r="A85" s="21" t="s">
        <v>43</v>
      </c>
      <c r="B85" s="22"/>
      <c r="D85" s="55" t="s">
        <v>42</v>
      </c>
      <c r="E85" s="140" t="s">
        <v>43</v>
      </c>
      <c r="F85" s="140"/>
      <c r="G85" s="56" t="e">
        <f>IF(Voto!#REF!=1,"De acuerdo",IF(Voto!#REF!=2,"En desacuerdo",IF(Voto!#REF!=3,"Abstención","")))</f>
        <v>#REF!</v>
      </c>
      <c r="H85" s="59"/>
      <c r="I85" s="57" t="e">
        <f>Voto!#REF!</f>
        <v>#REF!</v>
      </c>
      <c r="J85" s="4" t="s">
        <v>490</v>
      </c>
      <c r="L85" s="4" t="str">
        <f t="shared" si="0"/>
        <v/>
      </c>
    </row>
    <row r="86" spans="1:12" s="4" customFormat="1" ht="39" x14ac:dyDescent="0.3">
      <c r="A86" s="20" t="s">
        <v>65</v>
      </c>
      <c r="B86" s="6"/>
      <c r="D86" s="15" t="s">
        <v>64</v>
      </c>
      <c r="E86" s="139" t="s">
        <v>65</v>
      </c>
      <c r="F86" s="139"/>
      <c r="G86" s="56" t="e">
        <f>IF(Voto!#REF!=1,"De acuerdo",IF(Voto!#REF!=2,"En desacuerdo",IF(Voto!#REF!=3,"Abstención","")))</f>
        <v>#REF!</v>
      </c>
      <c r="H86" s="59"/>
      <c r="I86" s="57" t="e">
        <f>Voto!#REF!</f>
        <v>#REF!</v>
      </c>
      <c r="J86" s="4" t="s">
        <v>490</v>
      </c>
      <c r="L86" s="4" t="str">
        <f t="shared" si="0"/>
        <v/>
      </c>
    </row>
    <row r="87" spans="1:12" s="4" customFormat="1" ht="39" x14ac:dyDescent="0.3">
      <c r="A87" s="21" t="s">
        <v>77</v>
      </c>
      <c r="B87" s="22"/>
      <c r="D87" s="55" t="s">
        <v>76</v>
      </c>
      <c r="E87" s="140" t="s">
        <v>77</v>
      </c>
      <c r="F87" s="140"/>
      <c r="G87" s="56" t="e">
        <f>IF(Voto!#REF!=1,"De acuerdo",IF(Voto!#REF!=2,"En desacuerdo",IF(Voto!#REF!=3,"Abstención","")))</f>
        <v>#REF!</v>
      </c>
      <c r="H87" s="59"/>
      <c r="I87" s="57" t="e">
        <f>Voto!#REF!</f>
        <v>#REF!</v>
      </c>
      <c r="J87" s="4" t="s">
        <v>490</v>
      </c>
      <c r="L87" s="4" t="str">
        <f t="shared" si="0"/>
        <v/>
      </c>
    </row>
    <row r="88" spans="1:12" s="4" customFormat="1" ht="26" x14ac:dyDescent="0.3">
      <c r="A88" s="20" t="s">
        <v>97</v>
      </c>
      <c r="B88" s="6"/>
      <c r="D88" s="15" t="s">
        <v>96</v>
      </c>
      <c r="E88" s="139" t="s">
        <v>97</v>
      </c>
      <c r="F88" s="139"/>
      <c r="G88" s="56" t="e">
        <f>IF(Voto!#REF!=1,"De acuerdo",IF(Voto!#REF!=2,"En desacuerdo",IF(Voto!#REF!=3,"Abstención","")))</f>
        <v>#REF!</v>
      </c>
      <c r="H88" s="59"/>
      <c r="I88" s="57" t="e">
        <f>Voto!#REF!</f>
        <v>#REF!</v>
      </c>
      <c r="J88" s="4" t="s">
        <v>490</v>
      </c>
      <c r="L88" s="4" t="str">
        <f t="shared" si="0"/>
        <v/>
      </c>
    </row>
    <row r="89" spans="1:12" s="4" customFormat="1" ht="39" x14ac:dyDescent="0.3">
      <c r="A89" s="21" t="s">
        <v>105</v>
      </c>
      <c r="B89" s="22"/>
      <c r="D89" s="55" t="s">
        <v>104</v>
      </c>
      <c r="E89" s="140" t="s">
        <v>105</v>
      </c>
      <c r="F89" s="140"/>
      <c r="G89" s="56" t="e">
        <f>IF(Voto!#REF!=1,"De acuerdo",IF(Voto!#REF!=2,"En desacuerdo",IF(Voto!#REF!=3,"Abstención","")))</f>
        <v>#REF!</v>
      </c>
      <c r="H89" s="59"/>
      <c r="I89" s="57" t="e">
        <f>Voto!#REF!</f>
        <v>#REF!</v>
      </c>
      <c r="J89" s="4" t="s">
        <v>490</v>
      </c>
      <c r="L89" s="4" t="str">
        <f t="shared" si="0"/>
        <v/>
      </c>
    </row>
    <row r="90" spans="1:12" s="4" customFormat="1" ht="26" x14ac:dyDescent="0.3">
      <c r="A90" s="20" t="s">
        <v>107</v>
      </c>
      <c r="B90" s="6"/>
      <c r="D90" s="15" t="s">
        <v>106</v>
      </c>
      <c r="E90" s="139" t="s">
        <v>107</v>
      </c>
      <c r="F90" s="139"/>
      <c r="G90" s="56" t="e">
        <f>IF(Voto!#REF!=1,"De acuerdo",IF(Voto!#REF!=2,"En desacuerdo",IF(Voto!#REF!=3,"Abstención","")))</f>
        <v>#REF!</v>
      </c>
      <c r="H90" s="59"/>
      <c r="I90" s="57" t="e">
        <f>Voto!#REF!</f>
        <v>#REF!</v>
      </c>
      <c r="J90" s="4" t="s">
        <v>490</v>
      </c>
      <c r="L90" s="4" t="str">
        <f t="shared" si="0"/>
        <v/>
      </c>
    </row>
    <row r="91" spans="1:12" s="4" customFormat="1" ht="26" x14ac:dyDescent="0.3">
      <c r="A91" s="21" t="s">
        <v>109</v>
      </c>
      <c r="B91" s="22"/>
      <c r="D91" s="55" t="s">
        <v>108</v>
      </c>
      <c r="E91" s="140" t="s">
        <v>109</v>
      </c>
      <c r="F91" s="140"/>
      <c r="G91" s="56" t="e">
        <f>IF(Voto!#REF!=1,"De acuerdo",IF(Voto!#REF!=2,"En desacuerdo",IF(Voto!#REF!=3,"Abstención","")))</f>
        <v>#REF!</v>
      </c>
      <c r="H91" s="59"/>
      <c r="I91" s="57" t="e">
        <f>Voto!#REF!</f>
        <v>#REF!</v>
      </c>
      <c r="J91" s="4" t="s">
        <v>490</v>
      </c>
      <c r="L91" s="4" t="str">
        <f t="shared" si="0"/>
        <v/>
      </c>
    </row>
    <row r="92" spans="1:12" s="4" customFormat="1" ht="26" x14ac:dyDescent="0.3">
      <c r="A92" s="20" t="s">
        <v>115</v>
      </c>
      <c r="B92" s="6"/>
      <c r="D92" s="15" t="s">
        <v>114</v>
      </c>
      <c r="E92" s="139" t="s">
        <v>115</v>
      </c>
      <c r="F92" s="139"/>
      <c r="G92" s="56" t="e">
        <f>IF(Voto!#REF!=1,"De acuerdo",IF(Voto!#REF!=2,"En desacuerdo",IF(Voto!#REF!=3,"Abstención","")))</f>
        <v>#REF!</v>
      </c>
      <c r="H92" s="59"/>
      <c r="I92" s="57" t="e">
        <f>Voto!#REF!</f>
        <v>#REF!</v>
      </c>
      <c r="J92" s="4" t="s">
        <v>490</v>
      </c>
      <c r="L92" s="4" t="str">
        <f t="shared" si="0"/>
        <v/>
      </c>
    </row>
    <row r="93" spans="1:12" s="4" customFormat="1" ht="39" x14ac:dyDescent="0.3">
      <c r="A93" s="21" t="s">
        <v>117</v>
      </c>
      <c r="B93" s="22"/>
      <c r="D93" s="55" t="s">
        <v>116</v>
      </c>
      <c r="E93" s="140" t="s">
        <v>117</v>
      </c>
      <c r="F93" s="140"/>
      <c r="G93" s="56" t="e">
        <f>IF(Voto!#REF!=1,"De acuerdo",IF(Voto!#REF!=2,"En desacuerdo",IF(Voto!#REF!=3,"Abstención","")))</f>
        <v>#REF!</v>
      </c>
      <c r="H93" s="59"/>
      <c r="I93" s="57" t="e">
        <f>Voto!#REF!</f>
        <v>#REF!</v>
      </c>
      <c r="J93" s="4" t="s">
        <v>490</v>
      </c>
      <c r="L93" s="4" t="str">
        <f t="shared" si="0"/>
        <v/>
      </c>
    </row>
    <row r="94" spans="1:12" s="4" customFormat="1" ht="20.149999999999999" customHeight="1" x14ac:dyDescent="0.3">
      <c r="A94" s="20" t="s">
        <v>123</v>
      </c>
      <c r="B94" s="6"/>
      <c r="D94" s="15" t="s">
        <v>122</v>
      </c>
      <c r="E94" s="139" t="s">
        <v>123</v>
      </c>
      <c r="F94" s="139"/>
      <c r="G94" s="56" t="e">
        <f>IF(Voto!#REF!=1,"De acuerdo",IF(Voto!#REF!=2,"En desacuerdo",IF(Voto!#REF!=3,"Abstención","")))</f>
        <v>#REF!</v>
      </c>
      <c r="H94" s="59"/>
      <c r="I94" s="57" t="e">
        <f>Voto!#REF!</f>
        <v>#REF!</v>
      </c>
      <c r="J94" s="4" t="s">
        <v>490</v>
      </c>
      <c r="L94" s="4" t="str">
        <f t="shared" si="0"/>
        <v/>
      </c>
    </row>
    <row r="95" spans="1:12" s="4" customFormat="1" ht="39" x14ac:dyDescent="0.3">
      <c r="A95" s="21" t="s">
        <v>149</v>
      </c>
      <c r="B95" s="22"/>
      <c r="D95" s="55" t="s">
        <v>148</v>
      </c>
      <c r="E95" s="140" t="s">
        <v>149</v>
      </c>
      <c r="F95" s="140"/>
      <c r="G95" s="56" t="e">
        <f>IF(Voto!#REF!=1,"De acuerdo",IF(Voto!#REF!=2,"En desacuerdo",IF(Voto!#REF!=3,"Abstención","")))</f>
        <v>#REF!</v>
      </c>
      <c r="H95" s="59"/>
      <c r="I95" s="57" t="e">
        <f>Voto!#REF!</f>
        <v>#REF!</v>
      </c>
      <c r="J95" s="4" t="s">
        <v>490</v>
      </c>
      <c r="L95" s="4" t="str">
        <f t="shared" si="0"/>
        <v/>
      </c>
    </row>
    <row r="96" spans="1:12" s="4" customFormat="1" ht="26" x14ac:dyDescent="0.3">
      <c r="A96" s="20" t="s">
        <v>157</v>
      </c>
      <c r="B96" s="6"/>
      <c r="D96" s="15" t="s">
        <v>156</v>
      </c>
      <c r="E96" s="139" t="s">
        <v>157</v>
      </c>
      <c r="F96" s="139"/>
      <c r="G96" s="56" t="e">
        <f>IF(Voto!#REF!=1,"De acuerdo",IF(Voto!#REF!=2,"En desacuerdo",IF(Voto!#REF!=3,"Abstención","")))</f>
        <v>#REF!</v>
      </c>
      <c r="H96" s="59"/>
      <c r="I96" s="57" t="e">
        <f>Voto!#REF!</f>
        <v>#REF!</v>
      </c>
      <c r="J96" s="4" t="s">
        <v>490</v>
      </c>
      <c r="L96" s="4" t="str">
        <f t="shared" si="0"/>
        <v/>
      </c>
    </row>
    <row r="97" spans="1:12" s="4" customFormat="1" ht="52" x14ac:dyDescent="0.3">
      <c r="A97" s="21" t="s">
        <v>159</v>
      </c>
      <c r="B97" s="22"/>
      <c r="D97" s="55" t="s">
        <v>158</v>
      </c>
      <c r="E97" s="140" t="s">
        <v>159</v>
      </c>
      <c r="F97" s="140"/>
      <c r="G97" s="56" t="e">
        <f>IF(Voto!#REF!=1,"De acuerdo",IF(Voto!#REF!=2,"En desacuerdo",IF(Voto!#REF!=3,"Abstención","")))</f>
        <v>#REF!</v>
      </c>
      <c r="H97" s="59"/>
      <c r="I97" s="57" t="e">
        <f>Voto!#REF!</f>
        <v>#REF!</v>
      </c>
      <c r="J97" s="4" t="s">
        <v>490</v>
      </c>
      <c r="L97" s="4" t="str">
        <f t="shared" si="0"/>
        <v/>
      </c>
    </row>
    <row r="98" spans="1:12" s="4" customFormat="1" ht="26" x14ac:dyDescent="0.3">
      <c r="A98" s="20" t="s">
        <v>207</v>
      </c>
      <c r="B98" s="6"/>
      <c r="D98" s="15" t="s">
        <v>206</v>
      </c>
      <c r="E98" s="139" t="s">
        <v>207</v>
      </c>
      <c r="F98" s="139"/>
      <c r="G98" s="56" t="e">
        <f>IF(Voto!#REF!=1,"De acuerdo",IF(Voto!#REF!=2,"En desacuerdo",IF(Voto!#REF!=3,"Abstención","")))</f>
        <v>#REF!</v>
      </c>
      <c r="H98" s="59"/>
      <c r="I98" s="57" t="e">
        <f>Voto!#REF!</f>
        <v>#REF!</v>
      </c>
      <c r="J98" s="4" t="s">
        <v>490</v>
      </c>
      <c r="L98" s="4" t="str">
        <f t="shared" si="0"/>
        <v/>
      </c>
    </row>
    <row r="99" spans="1:12" s="4" customFormat="1" ht="20.149999999999999" customHeight="1" x14ac:dyDescent="0.3">
      <c r="A99" s="21" t="s">
        <v>209</v>
      </c>
      <c r="B99" s="22"/>
      <c r="D99" s="55" t="s">
        <v>208</v>
      </c>
      <c r="E99" s="140" t="s">
        <v>209</v>
      </c>
      <c r="F99" s="140"/>
      <c r="G99" s="56" t="e">
        <f>IF(Voto!#REF!=1,"De acuerdo",IF(Voto!#REF!=2,"En desacuerdo",IF(Voto!#REF!=3,"Abstención","")))</f>
        <v>#REF!</v>
      </c>
      <c r="H99" s="59"/>
      <c r="I99" s="57" t="e">
        <f>Voto!#REF!</f>
        <v>#REF!</v>
      </c>
      <c r="J99" s="4" t="s">
        <v>490</v>
      </c>
      <c r="L99" s="4" t="str">
        <f t="shared" si="0"/>
        <v/>
      </c>
    </row>
    <row r="100" spans="1:12" s="4" customFormat="1" ht="26" x14ac:dyDescent="0.3">
      <c r="A100" s="20" t="s">
        <v>215</v>
      </c>
      <c r="B100" s="6"/>
      <c r="D100" s="15" t="s">
        <v>214</v>
      </c>
      <c r="E100" s="139" t="s">
        <v>215</v>
      </c>
      <c r="F100" s="139"/>
      <c r="G100" s="56" t="e">
        <f>IF(Voto!#REF!=1,"De acuerdo",IF(Voto!#REF!=2,"En desacuerdo",IF(Voto!#REF!=3,"Abstención","")))</f>
        <v>#REF!</v>
      </c>
      <c r="H100" s="59"/>
      <c r="I100" s="57" t="e">
        <f>Voto!#REF!</f>
        <v>#REF!</v>
      </c>
      <c r="J100" s="4" t="s">
        <v>490</v>
      </c>
      <c r="L100" s="4" t="str">
        <f t="shared" si="0"/>
        <v/>
      </c>
    </row>
    <row r="101" spans="1:12" s="4" customFormat="1" ht="26" x14ac:dyDescent="0.3">
      <c r="A101" s="21" t="s">
        <v>231</v>
      </c>
      <c r="B101" s="22"/>
      <c r="D101" s="55" t="s">
        <v>230</v>
      </c>
      <c r="E101" s="140" t="s">
        <v>231</v>
      </c>
      <c r="F101" s="140"/>
      <c r="G101" s="56" t="e">
        <f>IF(Voto!#REF!=1,"De acuerdo",IF(Voto!#REF!=2,"En desacuerdo",IF(Voto!#REF!=3,"Abstención","")))</f>
        <v>#REF!</v>
      </c>
      <c r="H101" s="59"/>
      <c r="I101" s="57" t="e">
        <f>Voto!#REF!</f>
        <v>#REF!</v>
      </c>
      <c r="J101" s="4" t="s">
        <v>490</v>
      </c>
      <c r="L101" s="4" t="str">
        <f t="shared" si="0"/>
        <v/>
      </c>
    </row>
    <row r="102" spans="1:12" s="4" customFormat="1" ht="26" x14ac:dyDescent="0.3">
      <c r="A102" s="20" t="s">
        <v>359</v>
      </c>
      <c r="B102" s="6"/>
      <c r="D102" s="15" t="s">
        <v>358</v>
      </c>
      <c r="E102" s="139" t="s">
        <v>359</v>
      </c>
      <c r="F102" s="139"/>
      <c r="G102" s="56" t="e">
        <f>IF(Voto!#REF!=1,"De acuerdo",IF(Voto!#REF!=2,"En desacuerdo",IF(Voto!#REF!=3,"Abstención","")))</f>
        <v>#REF!</v>
      </c>
      <c r="H102" s="59"/>
      <c r="I102" s="57" t="e">
        <f>Voto!#REF!</f>
        <v>#REF!</v>
      </c>
      <c r="J102" s="4" t="s">
        <v>490</v>
      </c>
      <c r="L102" s="4" t="str">
        <f t="shared" si="0"/>
        <v/>
      </c>
    </row>
    <row r="103" spans="1:12" s="4" customFormat="1" ht="39" x14ac:dyDescent="0.3">
      <c r="A103" s="21" t="s">
        <v>373</v>
      </c>
      <c r="B103" s="22"/>
      <c r="D103" s="55" t="s">
        <v>372</v>
      </c>
      <c r="E103" s="140" t="s">
        <v>373</v>
      </c>
      <c r="F103" s="140"/>
      <c r="G103" s="56" t="e">
        <f>IF(Voto!#REF!=1,"De acuerdo",IF(Voto!#REF!=2,"En desacuerdo",IF(Voto!#REF!=3,"Abstención","")))</f>
        <v>#REF!</v>
      </c>
      <c r="H103" s="59"/>
      <c r="I103" s="57" t="e">
        <f>Voto!#REF!</f>
        <v>#REF!</v>
      </c>
      <c r="J103" s="4" t="s">
        <v>490</v>
      </c>
      <c r="L103" s="4" t="str">
        <f t="shared" si="0"/>
        <v/>
      </c>
    </row>
    <row r="104" spans="1:12" s="4" customFormat="1" ht="39" x14ac:dyDescent="0.3">
      <c r="A104" s="20" t="s">
        <v>375</v>
      </c>
      <c r="B104" s="6"/>
      <c r="D104" s="15" t="s">
        <v>374</v>
      </c>
      <c r="E104" s="139" t="s">
        <v>375</v>
      </c>
      <c r="F104" s="139"/>
      <c r="G104" s="56" t="e">
        <f>IF(Voto!#REF!=1,"De acuerdo",IF(Voto!#REF!=2,"En desacuerdo",IF(Voto!#REF!=3,"Abstención","")))</f>
        <v>#REF!</v>
      </c>
      <c r="H104" s="59"/>
      <c r="I104" s="57" t="e">
        <f>Voto!#REF!</f>
        <v>#REF!</v>
      </c>
      <c r="J104" s="4" t="s">
        <v>490</v>
      </c>
      <c r="L104" s="4" t="str">
        <f t="shared" si="0"/>
        <v/>
      </c>
    </row>
    <row r="105" spans="1:12" s="4" customFormat="1" ht="52" x14ac:dyDescent="0.3">
      <c r="A105" s="21" t="s">
        <v>377</v>
      </c>
      <c r="B105" s="22"/>
      <c r="D105" s="55" t="s">
        <v>376</v>
      </c>
      <c r="E105" s="140" t="s">
        <v>377</v>
      </c>
      <c r="F105" s="140"/>
      <c r="G105" s="56" t="e">
        <f>IF(Voto!#REF!=1,"De acuerdo",IF(Voto!#REF!=2,"En desacuerdo",IF(Voto!#REF!=3,"Abstención","")))</f>
        <v>#REF!</v>
      </c>
      <c r="H105" s="59"/>
      <c r="I105" s="57" t="e">
        <f>Voto!#REF!</f>
        <v>#REF!</v>
      </c>
      <c r="J105" s="4" t="s">
        <v>490</v>
      </c>
      <c r="L105" s="4" t="str">
        <f t="shared" si="0"/>
        <v/>
      </c>
    </row>
    <row r="106" spans="1:12" s="4" customFormat="1" ht="52" x14ac:dyDescent="0.3">
      <c r="A106" s="20" t="s">
        <v>427</v>
      </c>
      <c r="B106" s="6"/>
      <c r="D106" s="15" t="s">
        <v>426</v>
      </c>
      <c r="E106" s="139" t="s">
        <v>427</v>
      </c>
      <c r="F106" s="139"/>
      <c r="G106" s="56" t="e">
        <f>IF(Voto!#REF!=1,"De acuerdo",IF(Voto!#REF!=2,"En desacuerdo",IF(Voto!#REF!=3,"Abstención","")))</f>
        <v>#REF!</v>
      </c>
      <c r="H106" s="59"/>
      <c r="I106" s="57" t="e">
        <f>Voto!#REF!</f>
        <v>#REF!</v>
      </c>
      <c r="J106" s="4" t="s">
        <v>490</v>
      </c>
      <c r="L106" s="4" t="str">
        <f t="shared" si="0"/>
        <v/>
      </c>
    </row>
    <row r="107" spans="1:12" s="4" customFormat="1" ht="52" x14ac:dyDescent="0.3">
      <c r="A107" s="21" t="s">
        <v>429</v>
      </c>
      <c r="B107" s="22"/>
      <c r="D107" s="55" t="s">
        <v>428</v>
      </c>
      <c r="E107" s="140" t="s">
        <v>429</v>
      </c>
      <c r="F107" s="140"/>
      <c r="G107" s="56" t="e">
        <f>IF(Voto!#REF!=1,"De acuerdo",IF(Voto!#REF!=2,"En desacuerdo",IF(Voto!#REF!=3,"Abstención","")))</f>
        <v>#REF!</v>
      </c>
      <c r="H107" s="59"/>
      <c r="I107" s="57" t="e">
        <f>Voto!#REF!</f>
        <v>#REF!</v>
      </c>
      <c r="J107" s="4" t="s">
        <v>490</v>
      </c>
      <c r="L107" s="4" t="str">
        <f t="shared" si="0"/>
        <v/>
      </c>
    </row>
    <row r="108" spans="1:12" s="4" customFormat="1" ht="52" x14ac:dyDescent="0.3">
      <c r="A108" s="20" t="s">
        <v>431</v>
      </c>
      <c r="B108" s="6"/>
      <c r="D108" s="15" t="s">
        <v>430</v>
      </c>
      <c r="E108" s="139" t="s">
        <v>431</v>
      </c>
      <c r="F108" s="139"/>
      <c r="G108" s="56" t="e">
        <f>IF(Voto!#REF!=1,"De acuerdo",IF(Voto!#REF!=2,"En desacuerdo",IF(Voto!#REF!=3,"Abstención","")))</f>
        <v>#REF!</v>
      </c>
      <c r="H108" s="59"/>
      <c r="I108" s="57" t="e">
        <f>Voto!#REF!</f>
        <v>#REF!</v>
      </c>
      <c r="J108" s="4" t="s">
        <v>490</v>
      </c>
      <c r="L108" s="4" t="str">
        <f t="shared" si="0"/>
        <v/>
      </c>
    </row>
    <row r="109" spans="1:12" s="4" customFormat="1" ht="16" customHeight="1" x14ac:dyDescent="0.3">
      <c r="A109" s="7"/>
      <c r="B109" s="25"/>
      <c r="D109" s="63" t="s">
        <v>474</v>
      </c>
      <c r="E109" s="64"/>
      <c r="F109" s="64"/>
      <c r="G109" s="64" t="str">
        <f>IF(Voto!M254=1,"De acuerdo",IF(Voto!M254=2,"En desacuerdo",IF(Voto!M254=3,"Abstención","")))</f>
        <v/>
      </c>
      <c r="H109" s="64"/>
      <c r="I109" s="60">
        <f>Voto!K254</f>
        <v>0</v>
      </c>
      <c r="J109" s="19" t="s">
        <v>490</v>
      </c>
      <c r="L109" s="4" t="str">
        <f t="shared" si="0"/>
        <v/>
      </c>
    </row>
    <row r="110" spans="1:12" s="4" customFormat="1" ht="39" x14ac:dyDescent="0.3">
      <c r="A110" s="21" t="s">
        <v>67</v>
      </c>
      <c r="B110" s="22"/>
      <c r="D110" s="55" t="s">
        <v>66</v>
      </c>
      <c r="E110" s="140" t="s">
        <v>67</v>
      </c>
      <c r="F110" s="140"/>
      <c r="G110" s="56" t="str">
        <f>IF(Voto!M255=1,"De acuerdo",IF(Voto!M255=2,"En desacuerdo",IF(Voto!M255=3,"Abstención","")))</f>
        <v/>
      </c>
      <c r="H110" s="59"/>
      <c r="I110" s="57" t="str">
        <f>Voto!K255</f>
        <v/>
      </c>
      <c r="J110" s="4" t="s">
        <v>490</v>
      </c>
      <c r="L110" s="4" t="str">
        <f t="shared" si="0"/>
        <v/>
      </c>
    </row>
    <row r="111" spans="1:12" s="4" customFormat="1" ht="26" x14ac:dyDescent="0.3">
      <c r="A111" s="20" t="s">
        <v>99</v>
      </c>
      <c r="B111" s="6"/>
      <c r="D111" s="15" t="s">
        <v>98</v>
      </c>
      <c r="E111" s="139" t="s">
        <v>99</v>
      </c>
      <c r="F111" s="139"/>
      <c r="G111" s="56" t="str">
        <f>IF(Voto!M256=1,"De acuerdo",IF(Voto!M256=2,"En desacuerdo",IF(Voto!M256=3,"Abstención","")))</f>
        <v/>
      </c>
      <c r="H111" s="59"/>
      <c r="I111" s="57" t="str">
        <f>Voto!K256</f>
        <v/>
      </c>
      <c r="J111" s="4" t="s">
        <v>490</v>
      </c>
      <c r="L111" s="4" t="str">
        <f t="shared" si="0"/>
        <v/>
      </c>
    </row>
    <row r="112" spans="1:12" s="4" customFormat="1" ht="26" x14ac:dyDescent="0.3">
      <c r="A112" s="21" t="s">
        <v>139</v>
      </c>
      <c r="B112" s="22"/>
      <c r="D112" s="55" t="s">
        <v>138</v>
      </c>
      <c r="E112" s="140" t="s">
        <v>139</v>
      </c>
      <c r="F112" s="140"/>
      <c r="G112" s="56" t="e">
        <f>IF(Voto!#REF!=1,"De acuerdo",IF(Voto!#REF!=2,"En desacuerdo",IF(Voto!#REF!=3,"Abstención","")))</f>
        <v>#REF!</v>
      </c>
      <c r="H112" s="59"/>
      <c r="I112" s="57" t="e">
        <f>Voto!#REF!</f>
        <v>#REF!</v>
      </c>
      <c r="J112" s="4" t="s">
        <v>490</v>
      </c>
      <c r="L112" s="4" t="str">
        <f t="shared" si="0"/>
        <v/>
      </c>
    </row>
    <row r="113" spans="1:12" s="4" customFormat="1" ht="52" x14ac:dyDescent="0.3">
      <c r="A113" s="20" t="s">
        <v>245</v>
      </c>
      <c r="B113" s="6"/>
      <c r="D113" s="15" t="s">
        <v>244</v>
      </c>
      <c r="E113" s="139" t="s">
        <v>245</v>
      </c>
      <c r="F113" s="139"/>
      <c r="G113" s="56" t="e">
        <f>IF(Voto!#REF!=1,"De acuerdo",IF(Voto!#REF!=2,"En desacuerdo",IF(Voto!#REF!=3,"Abstención","")))</f>
        <v>#REF!</v>
      </c>
      <c r="H113" s="59"/>
      <c r="I113" s="57" t="e">
        <f>Voto!#REF!</f>
        <v>#REF!</v>
      </c>
      <c r="J113" s="4" t="s">
        <v>490</v>
      </c>
      <c r="L113" s="4" t="str">
        <f t="shared" ref="L113:L177" si="1">IF(K113=2,"Por favor justifique su voto","")</f>
        <v/>
      </c>
    </row>
    <row r="114" spans="1:12" s="4" customFormat="1" ht="39" x14ac:dyDescent="0.3">
      <c r="A114" s="21" t="s">
        <v>247</v>
      </c>
      <c r="B114" s="22"/>
      <c r="D114" s="55" t="s">
        <v>246</v>
      </c>
      <c r="E114" s="140" t="s">
        <v>247</v>
      </c>
      <c r="F114" s="140"/>
      <c r="G114" s="56" t="e">
        <f>IF(Voto!#REF!=1,"De acuerdo",IF(Voto!#REF!=2,"En desacuerdo",IF(Voto!#REF!=3,"Abstención","")))</f>
        <v>#REF!</v>
      </c>
      <c r="H114" s="59"/>
      <c r="I114" s="57" t="e">
        <f>Voto!#REF!</f>
        <v>#REF!</v>
      </c>
      <c r="J114" s="4" t="s">
        <v>490</v>
      </c>
      <c r="L114" s="4" t="str">
        <f t="shared" si="1"/>
        <v/>
      </c>
    </row>
    <row r="115" spans="1:12" s="4" customFormat="1" ht="26" x14ac:dyDescent="0.3">
      <c r="A115" s="20" t="s">
        <v>397</v>
      </c>
      <c r="B115" s="6"/>
      <c r="D115" s="15" t="s">
        <v>396</v>
      </c>
      <c r="E115" s="139" t="s">
        <v>397</v>
      </c>
      <c r="F115" s="139"/>
      <c r="G115" s="56" t="e">
        <f>IF(Voto!#REF!=1,"De acuerdo",IF(Voto!#REF!=2,"En desacuerdo",IF(Voto!#REF!=3,"Abstención","")))</f>
        <v>#REF!</v>
      </c>
      <c r="H115" s="59"/>
      <c r="I115" s="57" t="e">
        <f>Voto!#REF!</f>
        <v>#REF!</v>
      </c>
      <c r="J115" s="4" t="s">
        <v>490</v>
      </c>
      <c r="L115" s="4" t="str">
        <f t="shared" si="1"/>
        <v/>
      </c>
    </row>
    <row r="116" spans="1:12" s="4" customFormat="1" ht="26" x14ac:dyDescent="0.3">
      <c r="A116" s="21" t="s">
        <v>409</v>
      </c>
      <c r="B116" s="22"/>
      <c r="D116" s="55" t="s">
        <v>408</v>
      </c>
      <c r="E116" s="140" t="s">
        <v>409</v>
      </c>
      <c r="F116" s="140"/>
      <c r="G116" s="56" t="e">
        <f>IF(Voto!#REF!=1,"De acuerdo",IF(Voto!#REF!=2,"En desacuerdo",IF(Voto!#REF!=3,"Abstención","")))</f>
        <v>#REF!</v>
      </c>
      <c r="H116" s="59"/>
      <c r="I116" s="57" t="e">
        <f>Voto!#REF!</f>
        <v>#REF!</v>
      </c>
      <c r="J116" s="4" t="s">
        <v>490</v>
      </c>
      <c r="L116" s="4" t="str">
        <f t="shared" si="1"/>
        <v/>
      </c>
    </row>
    <row r="117" spans="1:12" s="4" customFormat="1" ht="39" x14ac:dyDescent="0.3">
      <c r="A117" s="20" t="s">
        <v>435</v>
      </c>
      <c r="B117" s="6"/>
      <c r="D117" s="15" t="s">
        <v>434</v>
      </c>
      <c r="E117" s="139" t="s">
        <v>435</v>
      </c>
      <c r="F117" s="139"/>
      <c r="G117" s="56" t="e">
        <f>IF(Voto!#REF!=1,"De acuerdo",IF(Voto!#REF!=2,"En desacuerdo",IF(Voto!#REF!=3,"Abstención","")))</f>
        <v>#REF!</v>
      </c>
      <c r="H117" s="59"/>
      <c r="I117" s="57" t="e">
        <f>Voto!#REF!</f>
        <v>#REF!</v>
      </c>
      <c r="J117" s="4" t="s">
        <v>490</v>
      </c>
      <c r="L117" s="4" t="str">
        <f t="shared" si="1"/>
        <v/>
      </c>
    </row>
    <row r="118" spans="1:12" s="4" customFormat="1" ht="16" customHeight="1" x14ac:dyDescent="0.3">
      <c r="A118" s="7"/>
      <c r="B118" s="25"/>
      <c r="D118" s="63" t="s">
        <v>456</v>
      </c>
      <c r="E118" s="64"/>
      <c r="F118" s="64"/>
      <c r="G118" s="64" t="str">
        <f>IF(Voto!M278=1,"De acuerdo",IF(Voto!M278=2,"En desacuerdo",IF(Voto!M278=3,"Abstención","")))</f>
        <v/>
      </c>
      <c r="H118" s="64"/>
      <c r="I118" s="60">
        <f>Voto!K278</f>
        <v>0</v>
      </c>
      <c r="J118" s="19" t="s">
        <v>490</v>
      </c>
      <c r="L118" s="4" t="str">
        <f t="shared" si="1"/>
        <v/>
      </c>
    </row>
    <row r="119" spans="1:12" s="4" customFormat="1" ht="20.149999999999999" customHeight="1" x14ac:dyDescent="0.3">
      <c r="A119" s="21" t="s">
        <v>91</v>
      </c>
      <c r="B119" s="22"/>
      <c r="D119" s="55" t="s">
        <v>90</v>
      </c>
      <c r="E119" s="140" t="s">
        <v>91</v>
      </c>
      <c r="F119" s="140"/>
      <c r="G119" s="56" t="str">
        <f>IF(Voto!M279=1,"De acuerdo",IF(Voto!M279=2,"En desacuerdo",IF(Voto!M279=3,"Abstención","")))</f>
        <v/>
      </c>
      <c r="H119" s="59"/>
      <c r="I119" s="57" t="str">
        <f>Voto!K279</f>
        <v/>
      </c>
      <c r="J119" s="4" t="s">
        <v>490</v>
      </c>
      <c r="L119" s="4" t="str">
        <f t="shared" si="1"/>
        <v/>
      </c>
    </row>
    <row r="120" spans="1:12" s="4" customFormat="1" ht="26" x14ac:dyDescent="0.3">
      <c r="A120" s="20" t="s">
        <v>93</v>
      </c>
      <c r="B120" s="6"/>
      <c r="D120" s="15" t="s">
        <v>92</v>
      </c>
      <c r="E120" s="139" t="s">
        <v>93</v>
      </c>
      <c r="F120" s="139"/>
      <c r="G120" s="56" t="str">
        <f>IF(Voto!M280=1,"De acuerdo",IF(Voto!M280=2,"En desacuerdo",IF(Voto!M280=3,"Abstención","")))</f>
        <v/>
      </c>
      <c r="H120" s="59"/>
      <c r="I120" s="57" t="str">
        <f>Voto!K280</f>
        <v/>
      </c>
      <c r="J120" s="4" t="s">
        <v>490</v>
      </c>
      <c r="L120" s="4" t="str">
        <f t="shared" si="1"/>
        <v/>
      </c>
    </row>
    <row r="121" spans="1:12" s="4" customFormat="1" ht="20.149999999999999" customHeight="1" x14ac:dyDescent="0.3">
      <c r="A121" s="21" t="s">
        <v>119</v>
      </c>
      <c r="B121" s="22"/>
      <c r="D121" s="55" t="s">
        <v>118</v>
      </c>
      <c r="E121" s="140" t="s">
        <v>119</v>
      </c>
      <c r="F121" s="140"/>
      <c r="G121" s="56" t="str">
        <f>IF(Voto!M281=1,"De acuerdo",IF(Voto!M281=2,"En desacuerdo",IF(Voto!M281=3,"Abstención","")))</f>
        <v/>
      </c>
      <c r="H121" s="59"/>
      <c r="I121" s="57" t="str">
        <f>Voto!K281</f>
        <v/>
      </c>
      <c r="J121" s="4" t="s">
        <v>490</v>
      </c>
      <c r="L121" s="4" t="str">
        <f t="shared" si="1"/>
        <v/>
      </c>
    </row>
    <row r="122" spans="1:12" s="4" customFormat="1" ht="26" x14ac:dyDescent="0.3">
      <c r="A122" s="20" t="s">
        <v>137</v>
      </c>
      <c r="B122" s="6"/>
      <c r="D122" s="15" t="s">
        <v>136</v>
      </c>
      <c r="E122" s="139" t="s">
        <v>137</v>
      </c>
      <c r="F122" s="139"/>
      <c r="G122" s="56" t="str">
        <f>IF(Voto!M286=1,"De acuerdo",IF(Voto!M286=2,"En desacuerdo",IF(Voto!M286=3,"Abstención","")))</f>
        <v/>
      </c>
      <c r="H122" s="59"/>
      <c r="I122" s="57" t="str">
        <f>Voto!K286</f>
        <v/>
      </c>
      <c r="J122" s="4" t="s">
        <v>490</v>
      </c>
      <c r="L122" s="4" t="str">
        <f t="shared" si="1"/>
        <v/>
      </c>
    </row>
    <row r="123" spans="1:12" s="4" customFormat="1" ht="52" x14ac:dyDescent="0.3">
      <c r="A123" s="21" t="s">
        <v>161</v>
      </c>
      <c r="B123" s="22"/>
      <c r="D123" s="55" t="s">
        <v>160</v>
      </c>
      <c r="E123" s="140" t="s">
        <v>161</v>
      </c>
      <c r="F123" s="140"/>
      <c r="G123" s="56" t="str">
        <f>IF(Voto!M291=1,"De acuerdo",IF(Voto!M291=2,"En desacuerdo",IF(Voto!M291=3,"Abstención","")))</f>
        <v/>
      </c>
      <c r="H123" s="59"/>
      <c r="I123" s="57" t="str">
        <f>Voto!K291</f>
        <v/>
      </c>
      <c r="J123" s="4" t="s">
        <v>490</v>
      </c>
      <c r="L123" s="4" t="str">
        <f t="shared" si="1"/>
        <v/>
      </c>
    </row>
    <row r="124" spans="1:12" s="4" customFormat="1" ht="16" customHeight="1" x14ac:dyDescent="0.3">
      <c r="A124" s="7"/>
      <c r="B124" s="25"/>
      <c r="D124" s="63" t="s">
        <v>479</v>
      </c>
      <c r="E124" s="64"/>
      <c r="F124" s="64"/>
      <c r="G124" s="64" t="e">
        <f>IF(Voto!#REF!=1,"De acuerdo",IF(Voto!#REF!=2,"En desacuerdo",IF(Voto!#REF!=3,"Abstención","")))</f>
        <v>#REF!</v>
      </c>
      <c r="H124" s="64"/>
      <c r="I124" s="60" t="e">
        <f>Voto!#REF!</f>
        <v>#REF!</v>
      </c>
      <c r="J124" s="19" t="s">
        <v>490</v>
      </c>
      <c r="L124" s="4" t="str">
        <f t="shared" si="1"/>
        <v/>
      </c>
    </row>
    <row r="125" spans="1:12" s="4" customFormat="1" ht="26" x14ac:dyDescent="0.3">
      <c r="A125" s="21" t="s">
        <v>177</v>
      </c>
      <c r="B125" s="22"/>
      <c r="D125" s="55" t="s">
        <v>176</v>
      </c>
      <c r="E125" s="140" t="s">
        <v>177</v>
      </c>
      <c r="F125" s="140"/>
      <c r="G125" s="56" t="e">
        <f>IF(Voto!#REF!=1,"De acuerdo",IF(Voto!#REF!=2,"En desacuerdo",IF(Voto!#REF!=3,"Abstención","")))</f>
        <v>#REF!</v>
      </c>
      <c r="H125" s="59"/>
      <c r="I125" s="57" t="e">
        <f>Voto!#REF!</f>
        <v>#REF!</v>
      </c>
      <c r="J125" s="4" t="s">
        <v>490</v>
      </c>
      <c r="L125" s="4" t="str">
        <f t="shared" si="1"/>
        <v/>
      </c>
    </row>
    <row r="126" spans="1:12" s="4" customFormat="1" ht="16" customHeight="1" x14ac:dyDescent="0.3">
      <c r="A126" s="7"/>
      <c r="B126" s="25"/>
      <c r="D126" s="63" t="s">
        <v>476</v>
      </c>
      <c r="E126" s="64"/>
      <c r="F126" s="64"/>
      <c r="G126" s="64" t="str">
        <f>IF(Voto!M292=1,"De acuerdo",IF(Voto!M292=2,"En desacuerdo",IF(Voto!M292=3,"Abstención","")))</f>
        <v/>
      </c>
      <c r="H126" s="64"/>
      <c r="I126" s="60">
        <f>Voto!K292</f>
        <v>0</v>
      </c>
      <c r="J126" s="19" t="s">
        <v>490</v>
      </c>
      <c r="L126" s="4" t="str">
        <f t="shared" si="1"/>
        <v/>
      </c>
    </row>
    <row r="127" spans="1:12" s="4" customFormat="1" ht="39" x14ac:dyDescent="0.3">
      <c r="A127" s="21" t="s">
        <v>59</v>
      </c>
      <c r="B127" s="22"/>
      <c r="D127" s="55" t="s">
        <v>58</v>
      </c>
      <c r="E127" s="140" t="s">
        <v>59</v>
      </c>
      <c r="F127" s="140"/>
      <c r="G127" s="56" t="str">
        <f>IF(Voto!M293=1,"De acuerdo",IF(Voto!M293=2,"En desacuerdo",IF(Voto!M293=3,"Abstención","")))</f>
        <v/>
      </c>
      <c r="H127" s="59"/>
      <c r="I127" s="57" t="str">
        <f>Voto!K293</f>
        <v/>
      </c>
      <c r="J127" s="4" t="s">
        <v>490</v>
      </c>
      <c r="L127" s="4" t="str">
        <f t="shared" si="1"/>
        <v/>
      </c>
    </row>
    <row r="128" spans="1:12" s="4" customFormat="1" ht="16" customHeight="1" x14ac:dyDescent="0.3">
      <c r="A128" s="7"/>
      <c r="B128" s="25"/>
      <c r="D128" s="63" t="s">
        <v>463</v>
      </c>
      <c r="E128" s="64"/>
      <c r="F128" s="64"/>
      <c r="G128" s="64" t="e">
        <f>IF(Voto!#REF!=1,"De acuerdo",IF(Voto!#REF!=2,"En desacuerdo",IF(Voto!#REF!=3,"Abstención","")))</f>
        <v>#REF!</v>
      </c>
      <c r="H128" s="64"/>
      <c r="I128" s="60" t="e">
        <f>Voto!#REF!</f>
        <v>#REF!</v>
      </c>
      <c r="J128" s="19" t="s">
        <v>490</v>
      </c>
      <c r="L128" s="4" t="str">
        <f t="shared" si="1"/>
        <v/>
      </c>
    </row>
    <row r="129" spans="1:12" s="4" customFormat="1" ht="26" x14ac:dyDescent="0.3">
      <c r="A129" s="21" t="s">
        <v>61</v>
      </c>
      <c r="B129" s="22"/>
      <c r="D129" s="55" t="s">
        <v>60</v>
      </c>
      <c r="E129" s="140" t="s">
        <v>61</v>
      </c>
      <c r="F129" s="140"/>
      <c r="G129" s="56" t="str">
        <f>IF(Voto!M294=1,"De acuerdo",IF(Voto!M294=2,"En desacuerdo",IF(Voto!M294=3,"Abstención","")))</f>
        <v/>
      </c>
      <c r="H129" s="59"/>
      <c r="I129" s="57" t="str">
        <f>Voto!K294</f>
        <v/>
      </c>
      <c r="J129" s="4" t="s">
        <v>490</v>
      </c>
      <c r="L129" s="4" t="str">
        <f t="shared" si="1"/>
        <v/>
      </c>
    </row>
    <row r="130" spans="1:12" s="4" customFormat="1" ht="26" x14ac:dyDescent="0.3">
      <c r="A130" s="20" t="s">
        <v>179</v>
      </c>
      <c r="B130" s="6"/>
      <c r="D130" s="15" t="s">
        <v>178</v>
      </c>
      <c r="E130" s="139" t="s">
        <v>179</v>
      </c>
      <c r="F130" s="139"/>
      <c r="G130" s="56" t="str">
        <f>IF(Voto!M295=1,"De acuerdo",IF(Voto!M295=2,"En desacuerdo",IF(Voto!M295=3,"Abstención","")))</f>
        <v/>
      </c>
      <c r="H130" s="59"/>
      <c r="I130" s="57" t="str">
        <f>Voto!K295</f>
        <v/>
      </c>
      <c r="J130" s="4" t="s">
        <v>490</v>
      </c>
      <c r="L130" s="4" t="str">
        <f t="shared" si="1"/>
        <v/>
      </c>
    </row>
    <row r="131" spans="1:12" s="4" customFormat="1" ht="26" x14ac:dyDescent="0.3">
      <c r="A131" s="21" t="s">
        <v>199</v>
      </c>
      <c r="B131" s="22"/>
      <c r="D131" s="55" t="s">
        <v>198</v>
      </c>
      <c r="E131" s="140" t="s">
        <v>199</v>
      </c>
      <c r="F131" s="140"/>
      <c r="G131" s="56" t="str">
        <f>IF(Voto!M296=1,"De acuerdo",IF(Voto!M296=2,"En desacuerdo",IF(Voto!M296=3,"Abstención","")))</f>
        <v/>
      </c>
      <c r="H131" s="59"/>
      <c r="I131" s="57" t="str">
        <f>Voto!K296</f>
        <v/>
      </c>
      <c r="J131" s="4" t="s">
        <v>490</v>
      </c>
      <c r="L131" s="4" t="str">
        <f t="shared" si="1"/>
        <v/>
      </c>
    </row>
    <row r="132" spans="1:12" s="4" customFormat="1" ht="16" customHeight="1" x14ac:dyDescent="0.3">
      <c r="A132" s="7"/>
      <c r="B132" s="25"/>
      <c r="D132" s="63" t="s">
        <v>455</v>
      </c>
      <c r="E132" s="64"/>
      <c r="F132" s="64"/>
      <c r="G132" s="64" t="e">
        <f>IF(Voto!#REF!=1,"De acuerdo",IF(Voto!#REF!=2,"En desacuerdo",IF(Voto!#REF!=3,"Abstención","")))</f>
        <v>#REF!</v>
      </c>
      <c r="H132" s="64"/>
      <c r="I132" s="60" t="e">
        <f>Voto!#REF!</f>
        <v>#REF!</v>
      </c>
      <c r="J132" s="19" t="s">
        <v>490</v>
      </c>
      <c r="L132" s="4" t="str">
        <f t="shared" si="1"/>
        <v/>
      </c>
    </row>
    <row r="133" spans="1:12" s="4" customFormat="1" ht="39" x14ac:dyDescent="0.3">
      <c r="A133" s="21" t="s">
        <v>87</v>
      </c>
      <c r="B133" s="22"/>
      <c r="D133" s="55" t="s">
        <v>86</v>
      </c>
      <c r="E133" s="140" t="s">
        <v>87</v>
      </c>
      <c r="F133" s="140"/>
      <c r="G133" s="56" t="str">
        <f>IF(Voto!M297=1,"De acuerdo",IF(Voto!M297=2,"En desacuerdo",IF(Voto!M297=3,"Abstención","")))</f>
        <v/>
      </c>
      <c r="H133" s="59"/>
      <c r="I133" s="57" t="str">
        <f>Voto!K297</f>
        <v/>
      </c>
      <c r="J133" s="4" t="s">
        <v>490</v>
      </c>
      <c r="L133" s="4" t="str">
        <f t="shared" si="1"/>
        <v/>
      </c>
    </row>
    <row r="134" spans="1:12" s="4" customFormat="1" ht="16" customHeight="1" x14ac:dyDescent="0.3">
      <c r="A134" s="7"/>
      <c r="B134" s="25"/>
      <c r="D134" s="63" t="s">
        <v>461</v>
      </c>
      <c r="E134" s="64"/>
      <c r="F134" s="64"/>
      <c r="G134" s="64" t="e">
        <f>IF(Voto!#REF!=1,"De acuerdo",IF(Voto!#REF!=2,"En desacuerdo",IF(Voto!#REF!=3,"Abstención","")))</f>
        <v>#REF!</v>
      </c>
      <c r="H134" s="64"/>
      <c r="I134" s="60" t="e">
        <f>Voto!#REF!</f>
        <v>#REF!</v>
      </c>
      <c r="J134" s="19" t="s">
        <v>490</v>
      </c>
      <c r="L134" s="4" t="str">
        <f t="shared" si="1"/>
        <v/>
      </c>
    </row>
    <row r="135" spans="1:12" s="4" customFormat="1" ht="20.149999999999999" customHeight="1" x14ac:dyDescent="0.3">
      <c r="A135" s="21" t="s">
        <v>11</v>
      </c>
      <c r="B135" s="22"/>
      <c r="D135" s="55" t="s">
        <v>10</v>
      </c>
      <c r="E135" s="140" t="s">
        <v>11</v>
      </c>
      <c r="F135" s="140"/>
      <c r="G135" s="56" t="str">
        <f>IF(Voto!M298=1,"De acuerdo",IF(Voto!M298=2,"En desacuerdo",IF(Voto!M298=3,"Abstención","")))</f>
        <v/>
      </c>
      <c r="H135" s="59"/>
      <c r="I135" s="57" t="str">
        <f>Voto!K298</f>
        <v/>
      </c>
      <c r="J135" s="4" t="s">
        <v>490</v>
      </c>
      <c r="L135" s="4" t="str">
        <f t="shared" si="1"/>
        <v/>
      </c>
    </row>
    <row r="136" spans="1:12" s="4" customFormat="1" ht="20.149999999999999" customHeight="1" x14ac:dyDescent="0.3">
      <c r="A136" s="20" t="s">
        <v>15</v>
      </c>
      <c r="B136" s="6"/>
      <c r="D136" s="15" t="s">
        <v>14</v>
      </c>
      <c r="E136" s="139" t="s">
        <v>15</v>
      </c>
      <c r="F136" s="139"/>
      <c r="G136" s="56" t="str">
        <f>IF(Voto!M299=1,"De acuerdo",IF(Voto!M299=2,"En desacuerdo",IF(Voto!M299=3,"Abstención","")))</f>
        <v/>
      </c>
      <c r="H136" s="59"/>
      <c r="I136" s="57" t="str">
        <f>Voto!K299</f>
        <v/>
      </c>
      <c r="J136" s="4" t="s">
        <v>490</v>
      </c>
      <c r="L136" s="4" t="str">
        <f t="shared" si="1"/>
        <v/>
      </c>
    </row>
    <row r="137" spans="1:12" s="4" customFormat="1" ht="26" x14ac:dyDescent="0.3">
      <c r="A137" s="21" t="s">
        <v>69</v>
      </c>
      <c r="B137" s="22"/>
      <c r="D137" s="55" t="s">
        <v>68</v>
      </c>
      <c r="E137" s="140" t="s">
        <v>69</v>
      </c>
      <c r="F137" s="140"/>
      <c r="G137" s="56" t="e">
        <f>IF(Voto!#REF!=1,"De acuerdo",IF(Voto!#REF!=2,"En desacuerdo",IF(Voto!#REF!=3,"Abstención","")))</f>
        <v>#REF!</v>
      </c>
      <c r="H137" s="59"/>
      <c r="I137" s="57" t="e">
        <f>Voto!#REF!</f>
        <v>#REF!</v>
      </c>
      <c r="J137" s="4" t="s">
        <v>490</v>
      </c>
      <c r="L137" s="4" t="str">
        <f t="shared" si="1"/>
        <v/>
      </c>
    </row>
    <row r="138" spans="1:12" s="4" customFormat="1" ht="20.149999999999999" customHeight="1" x14ac:dyDescent="0.3">
      <c r="A138" s="20" t="s">
        <v>89</v>
      </c>
      <c r="B138" s="6"/>
      <c r="D138" s="15" t="s">
        <v>88</v>
      </c>
      <c r="E138" s="139" t="s">
        <v>89</v>
      </c>
      <c r="F138" s="139"/>
      <c r="G138" s="56" t="e">
        <f>IF(Voto!#REF!=1,"De acuerdo",IF(Voto!#REF!=2,"En desacuerdo",IF(Voto!#REF!=3,"Abstención","")))</f>
        <v>#REF!</v>
      </c>
      <c r="H138" s="59"/>
      <c r="I138" s="57" t="e">
        <f>Voto!#REF!</f>
        <v>#REF!</v>
      </c>
      <c r="J138" s="4" t="s">
        <v>490</v>
      </c>
      <c r="L138" s="4" t="str">
        <f t="shared" si="1"/>
        <v/>
      </c>
    </row>
    <row r="139" spans="1:12" s="4" customFormat="1" ht="39" x14ac:dyDescent="0.3">
      <c r="A139" s="21" t="s">
        <v>151</v>
      </c>
      <c r="B139" s="22"/>
      <c r="D139" s="55" t="s">
        <v>150</v>
      </c>
      <c r="E139" s="140" t="s">
        <v>151</v>
      </c>
      <c r="F139" s="140"/>
      <c r="G139" s="56" t="e">
        <f>IF(Voto!#REF!=1,"De acuerdo",IF(Voto!#REF!=2,"En desacuerdo",IF(Voto!#REF!=3,"Abstención","")))</f>
        <v>#REF!</v>
      </c>
      <c r="H139" s="59"/>
      <c r="I139" s="57" t="e">
        <f>Voto!#REF!</f>
        <v>#REF!</v>
      </c>
      <c r="J139" s="4" t="s">
        <v>490</v>
      </c>
      <c r="L139" s="4" t="str">
        <f t="shared" si="1"/>
        <v/>
      </c>
    </row>
    <row r="140" spans="1:12" s="4" customFormat="1" ht="39" x14ac:dyDescent="0.3">
      <c r="A140" s="20" t="s">
        <v>181</v>
      </c>
      <c r="B140" s="6"/>
      <c r="D140" s="15" t="s">
        <v>180</v>
      </c>
      <c r="E140" s="139" t="s">
        <v>181</v>
      </c>
      <c r="F140" s="139"/>
      <c r="G140" s="56" t="e">
        <f>IF(Voto!#REF!=1,"De acuerdo",IF(Voto!#REF!=2,"En desacuerdo",IF(Voto!#REF!=3,"Abstención","")))</f>
        <v>#REF!</v>
      </c>
      <c r="H140" s="59"/>
      <c r="I140" s="57" t="e">
        <f>Voto!#REF!</f>
        <v>#REF!</v>
      </c>
      <c r="J140" s="4" t="s">
        <v>490</v>
      </c>
      <c r="L140" s="4" t="str">
        <f t="shared" si="1"/>
        <v/>
      </c>
    </row>
    <row r="141" spans="1:12" s="4" customFormat="1" ht="13" x14ac:dyDescent="0.3">
      <c r="A141" s="21" t="s">
        <v>315</v>
      </c>
      <c r="B141" s="22"/>
      <c r="D141" s="55" t="s">
        <v>314</v>
      </c>
      <c r="E141" s="140" t="s">
        <v>315</v>
      </c>
      <c r="F141" s="140"/>
      <c r="G141" s="56" t="e">
        <f>IF(Voto!#REF!=1,"De acuerdo",IF(Voto!#REF!=2,"En desacuerdo",IF(Voto!#REF!=3,"Abstención","")))</f>
        <v>#REF!</v>
      </c>
      <c r="H141" s="59"/>
      <c r="I141" s="57" t="e">
        <f>Voto!#REF!</f>
        <v>#REF!</v>
      </c>
      <c r="J141" s="4" t="s">
        <v>490</v>
      </c>
      <c r="L141" s="4" t="str">
        <f t="shared" si="1"/>
        <v/>
      </c>
    </row>
    <row r="142" spans="1:12" s="4" customFormat="1" ht="13" x14ac:dyDescent="0.3">
      <c r="A142" s="20" t="s">
        <v>317</v>
      </c>
      <c r="B142" s="6"/>
      <c r="D142" s="15" t="s">
        <v>316</v>
      </c>
      <c r="E142" s="139" t="s">
        <v>317</v>
      </c>
      <c r="F142" s="139"/>
      <c r="G142" s="56" t="e">
        <f>IF(Voto!#REF!=1,"De acuerdo",IF(Voto!#REF!=2,"En desacuerdo",IF(Voto!#REF!=3,"Abstención","")))</f>
        <v>#REF!</v>
      </c>
      <c r="H142" s="59"/>
      <c r="I142" s="57" t="e">
        <f>Voto!#REF!</f>
        <v>#REF!</v>
      </c>
      <c r="J142" s="4" t="s">
        <v>490</v>
      </c>
      <c r="L142" s="4" t="str">
        <f t="shared" si="1"/>
        <v/>
      </c>
    </row>
    <row r="143" spans="1:12" s="4" customFormat="1" ht="20.149999999999999" customHeight="1" x14ac:dyDescent="0.3">
      <c r="A143" s="21" t="s">
        <v>365</v>
      </c>
      <c r="B143" s="22"/>
      <c r="D143" s="55" t="s">
        <v>364</v>
      </c>
      <c r="E143" s="140" t="s">
        <v>365</v>
      </c>
      <c r="F143" s="140"/>
      <c r="G143" s="56" t="e">
        <f>IF(Voto!#REF!=1,"De acuerdo",IF(Voto!#REF!=2,"En desacuerdo",IF(Voto!#REF!=3,"Abstención","")))</f>
        <v>#REF!</v>
      </c>
      <c r="H143" s="59"/>
      <c r="I143" s="57" t="e">
        <f>Voto!#REF!</f>
        <v>#REF!</v>
      </c>
      <c r="J143" s="4" t="s">
        <v>490</v>
      </c>
      <c r="L143" s="4" t="str">
        <f t="shared" si="1"/>
        <v/>
      </c>
    </row>
    <row r="144" spans="1:12" s="4" customFormat="1" ht="26" x14ac:dyDescent="0.3">
      <c r="A144" s="20" t="s">
        <v>371</v>
      </c>
      <c r="B144" s="6"/>
      <c r="D144" s="15" t="s">
        <v>370</v>
      </c>
      <c r="E144" s="139" t="s">
        <v>371</v>
      </c>
      <c r="F144" s="139"/>
      <c r="G144" s="56" t="e">
        <f>IF(Voto!#REF!=1,"De acuerdo",IF(Voto!#REF!=2,"En desacuerdo",IF(Voto!#REF!=3,"Abstención","")))</f>
        <v>#REF!</v>
      </c>
      <c r="H144" s="59"/>
      <c r="I144" s="57" t="e">
        <f>Voto!#REF!</f>
        <v>#REF!</v>
      </c>
      <c r="J144" s="4" t="s">
        <v>490</v>
      </c>
      <c r="L144" s="4" t="str">
        <f t="shared" si="1"/>
        <v/>
      </c>
    </row>
    <row r="145" spans="1:12" s="4" customFormat="1" ht="26" x14ac:dyDescent="0.3">
      <c r="A145" s="21" t="s">
        <v>399</v>
      </c>
      <c r="B145" s="22"/>
      <c r="D145" s="55" t="s">
        <v>398</v>
      </c>
      <c r="E145" s="140" t="s">
        <v>399</v>
      </c>
      <c r="F145" s="140"/>
      <c r="G145" s="56" t="e">
        <f>IF(Voto!#REF!=1,"De acuerdo",IF(Voto!#REF!=2,"En desacuerdo",IF(Voto!#REF!=3,"Abstención","")))</f>
        <v>#REF!</v>
      </c>
      <c r="H145" s="59"/>
      <c r="I145" s="57" t="e">
        <f>Voto!#REF!</f>
        <v>#REF!</v>
      </c>
      <c r="J145" s="4" t="s">
        <v>490</v>
      </c>
      <c r="L145" s="4" t="str">
        <f t="shared" si="1"/>
        <v/>
      </c>
    </row>
    <row r="146" spans="1:12" s="4" customFormat="1" ht="16" customHeight="1" x14ac:dyDescent="0.3">
      <c r="A146" s="7"/>
      <c r="B146" s="25"/>
      <c r="D146" s="63" t="s">
        <v>459</v>
      </c>
      <c r="E146" s="64"/>
      <c r="F146" s="64"/>
      <c r="G146" s="64" t="e">
        <f>IF(Voto!#REF!=1,"De acuerdo",IF(Voto!#REF!=2,"En desacuerdo",IF(Voto!#REF!=3,"Abstención","")))</f>
        <v>#REF!</v>
      </c>
      <c r="H146" s="64"/>
      <c r="I146" s="60" t="e">
        <f>Voto!#REF!</f>
        <v>#REF!</v>
      </c>
      <c r="J146" s="19" t="s">
        <v>490</v>
      </c>
      <c r="L146" s="4" t="str">
        <f t="shared" si="1"/>
        <v/>
      </c>
    </row>
    <row r="147" spans="1:12" s="4" customFormat="1" ht="26" x14ac:dyDescent="0.3">
      <c r="A147" s="21" t="s">
        <v>57</v>
      </c>
      <c r="B147" s="22"/>
      <c r="D147" s="55" t="s">
        <v>56</v>
      </c>
      <c r="E147" s="140" t="s">
        <v>57</v>
      </c>
      <c r="F147" s="140"/>
      <c r="G147" s="56" t="e">
        <f>IF(Voto!#REF!=1,"De acuerdo",IF(Voto!#REF!=2,"En desacuerdo",IF(Voto!#REF!=3,"Abstención","")))</f>
        <v>#REF!</v>
      </c>
      <c r="H147" s="59"/>
      <c r="I147" s="57" t="e">
        <f>Voto!#REF!</f>
        <v>#REF!</v>
      </c>
      <c r="J147" s="4" t="s">
        <v>490</v>
      </c>
      <c r="L147" s="4" t="str">
        <f t="shared" si="1"/>
        <v/>
      </c>
    </row>
    <row r="148" spans="1:12" s="4" customFormat="1" ht="20.149999999999999" customHeight="1" x14ac:dyDescent="0.3">
      <c r="A148" s="20" t="s">
        <v>95</v>
      </c>
      <c r="B148" s="6"/>
      <c r="D148" s="15" t="s">
        <v>94</v>
      </c>
      <c r="E148" s="139" t="s">
        <v>95</v>
      </c>
      <c r="F148" s="139"/>
      <c r="G148" s="56" t="e">
        <f>IF(Voto!#REF!=1,"De acuerdo",IF(Voto!#REF!=2,"En desacuerdo",IF(Voto!#REF!=3,"Abstención","")))</f>
        <v>#REF!</v>
      </c>
      <c r="H148" s="59"/>
      <c r="I148" s="57" t="e">
        <f>Voto!#REF!</f>
        <v>#REF!</v>
      </c>
      <c r="J148" s="4" t="s">
        <v>490</v>
      </c>
      <c r="L148" s="4" t="str">
        <f t="shared" si="1"/>
        <v/>
      </c>
    </row>
    <row r="149" spans="1:12" s="4" customFormat="1" ht="26" x14ac:dyDescent="0.3">
      <c r="A149" s="21" t="s">
        <v>241</v>
      </c>
      <c r="B149" s="22"/>
      <c r="D149" s="55" t="s">
        <v>240</v>
      </c>
      <c r="E149" s="140" t="s">
        <v>241</v>
      </c>
      <c r="F149" s="140"/>
      <c r="G149" s="56" t="e">
        <f>IF(Voto!#REF!=1,"De acuerdo",IF(Voto!#REF!=2,"En desacuerdo",IF(Voto!#REF!=3,"Abstención","")))</f>
        <v>#REF!</v>
      </c>
      <c r="H149" s="59"/>
      <c r="I149" s="57" t="e">
        <f>Voto!#REF!</f>
        <v>#REF!</v>
      </c>
      <c r="J149" s="4" t="s">
        <v>490</v>
      </c>
      <c r="L149" s="4" t="str">
        <f t="shared" si="1"/>
        <v/>
      </c>
    </row>
    <row r="150" spans="1:12" s="4" customFormat="1" ht="39" x14ac:dyDescent="0.3">
      <c r="A150" s="20" t="s">
        <v>309</v>
      </c>
      <c r="B150" s="6"/>
      <c r="D150" s="15" t="s">
        <v>308</v>
      </c>
      <c r="E150" s="139" t="s">
        <v>309</v>
      </c>
      <c r="F150" s="139"/>
      <c r="G150" s="56" t="e">
        <f>IF(Voto!#REF!=1,"De acuerdo",IF(Voto!#REF!=2,"En desacuerdo",IF(Voto!#REF!=3,"Abstención","")))</f>
        <v>#REF!</v>
      </c>
      <c r="H150" s="59"/>
      <c r="I150" s="57" t="e">
        <f>Voto!#REF!</f>
        <v>#REF!</v>
      </c>
      <c r="J150" s="4" t="s">
        <v>490</v>
      </c>
      <c r="L150" s="4" t="str">
        <f t="shared" si="1"/>
        <v/>
      </c>
    </row>
    <row r="151" spans="1:12" s="4" customFormat="1" ht="16" customHeight="1" x14ac:dyDescent="0.3">
      <c r="A151" s="7"/>
      <c r="B151" s="25"/>
      <c r="D151" s="63" t="s">
        <v>478</v>
      </c>
      <c r="E151" s="64"/>
      <c r="F151" s="64"/>
      <c r="G151" s="64" t="e">
        <f>IF(Voto!#REF!=1,"De acuerdo",IF(Voto!#REF!=2,"En desacuerdo",IF(Voto!#REF!=3,"Abstención","")))</f>
        <v>#REF!</v>
      </c>
      <c r="H151" s="64"/>
      <c r="I151" s="60" t="e">
        <f>Voto!#REF!</f>
        <v>#REF!</v>
      </c>
      <c r="J151" s="19" t="s">
        <v>490</v>
      </c>
      <c r="L151" s="4" t="str">
        <f t="shared" si="1"/>
        <v/>
      </c>
    </row>
    <row r="152" spans="1:12" s="4" customFormat="1" ht="20.149999999999999" customHeight="1" x14ac:dyDescent="0.3">
      <c r="A152" s="21" t="s">
        <v>131</v>
      </c>
      <c r="B152" s="22"/>
      <c r="D152" s="55" t="s">
        <v>130</v>
      </c>
      <c r="E152" s="140" t="s">
        <v>131</v>
      </c>
      <c r="F152" s="140"/>
      <c r="G152" s="56" t="e">
        <f>IF(Voto!#REF!=1,"De acuerdo",IF(Voto!#REF!=2,"En desacuerdo",IF(Voto!#REF!=3,"Abstención","")))</f>
        <v>#REF!</v>
      </c>
      <c r="H152" s="59"/>
      <c r="I152" s="57" t="e">
        <f>Voto!#REF!</f>
        <v>#REF!</v>
      </c>
      <c r="J152" s="4" t="s">
        <v>490</v>
      </c>
      <c r="L152" s="4" t="str">
        <f t="shared" si="1"/>
        <v/>
      </c>
    </row>
    <row r="153" spans="1:12" s="4" customFormat="1" ht="16" customHeight="1" x14ac:dyDescent="0.3">
      <c r="A153" s="7"/>
      <c r="B153" s="25"/>
      <c r="D153" s="63" t="s">
        <v>473</v>
      </c>
      <c r="E153" s="64"/>
      <c r="F153" s="64"/>
      <c r="G153" s="64" t="e">
        <f>IF(Voto!#REF!=1,"De acuerdo",IF(Voto!#REF!=2,"En desacuerdo",IF(Voto!#REF!=3,"Abstención","")))</f>
        <v>#REF!</v>
      </c>
      <c r="H153" s="64"/>
      <c r="I153" s="60" t="e">
        <f>Voto!#REF!</f>
        <v>#REF!</v>
      </c>
      <c r="J153" s="19" t="s">
        <v>490</v>
      </c>
      <c r="L153" s="4" t="str">
        <f t="shared" si="1"/>
        <v/>
      </c>
    </row>
    <row r="154" spans="1:12" s="4" customFormat="1" ht="20.149999999999999" customHeight="1" x14ac:dyDescent="0.3">
      <c r="A154" s="21" t="s">
        <v>45</v>
      </c>
      <c r="B154" s="22"/>
      <c r="D154" s="55" t="s">
        <v>44</v>
      </c>
      <c r="E154" s="140" t="s">
        <v>45</v>
      </c>
      <c r="F154" s="140"/>
      <c r="G154" s="56" t="e">
        <f>IF(Voto!#REF!=1,"De acuerdo",IF(Voto!#REF!=2,"En desacuerdo",IF(Voto!#REF!=3,"Abstención","")))</f>
        <v>#REF!</v>
      </c>
      <c r="H154" s="59"/>
      <c r="I154" s="57" t="e">
        <f>Voto!#REF!</f>
        <v>#REF!</v>
      </c>
      <c r="J154" s="4" t="s">
        <v>490</v>
      </c>
      <c r="L154" s="4" t="str">
        <f t="shared" si="1"/>
        <v/>
      </c>
    </row>
    <row r="155" spans="1:12" s="4" customFormat="1" ht="16" customHeight="1" x14ac:dyDescent="0.3">
      <c r="A155" s="7"/>
      <c r="B155" s="25"/>
      <c r="D155" s="63" t="s">
        <v>454</v>
      </c>
      <c r="E155" s="64"/>
      <c r="F155" s="64"/>
      <c r="G155" s="64" t="e">
        <f>IF(Voto!#REF!=1,"De acuerdo",IF(Voto!#REF!=2,"En desacuerdo",IF(Voto!#REF!=3,"Abstención","")))</f>
        <v>#REF!</v>
      </c>
      <c r="H155" s="64"/>
      <c r="I155" s="60" t="e">
        <f>Voto!#REF!</f>
        <v>#REF!</v>
      </c>
      <c r="J155" s="19" t="s">
        <v>490</v>
      </c>
      <c r="L155" s="4" t="str">
        <f t="shared" si="1"/>
        <v/>
      </c>
    </row>
    <row r="156" spans="1:12" s="4" customFormat="1" ht="26" x14ac:dyDescent="0.3">
      <c r="A156" s="21" t="s">
        <v>13</v>
      </c>
      <c r="B156" s="22"/>
      <c r="D156" s="55" t="s">
        <v>12</v>
      </c>
      <c r="E156" s="140" t="s">
        <v>13</v>
      </c>
      <c r="F156" s="140"/>
      <c r="G156" s="56" t="e">
        <f>IF(Voto!#REF!=1,"De acuerdo",IF(Voto!#REF!=2,"En desacuerdo",IF(Voto!#REF!=3,"Abstención","")))</f>
        <v>#REF!</v>
      </c>
      <c r="H156" s="59"/>
      <c r="I156" s="57" t="e">
        <f>Voto!#REF!</f>
        <v>#REF!</v>
      </c>
      <c r="J156" s="4" t="s">
        <v>490</v>
      </c>
      <c r="L156" s="4" t="str">
        <f t="shared" si="1"/>
        <v/>
      </c>
    </row>
    <row r="157" spans="1:12" s="4" customFormat="1" ht="20.149999999999999" customHeight="1" x14ac:dyDescent="0.3">
      <c r="A157" s="20" t="s">
        <v>17</v>
      </c>
      <c r="B157" s="6"/>
      <c r="D157" s="15" t="s">
        <v>16</v>
      </c>
      <c r="E157" s="139" t="s">
        <v>17</v>
      </c>
      <c r="F157" s="139"/>
      <c r="G157" s="56" t="e">
        <f>IF(Voto!#REF!=1,"De acuerdo",IF(Voto!#REF!=2,"En desacuerdo",IF(Voto!#REF!=3,"Abstención","")))</f>
        <v>#REF!</v>
      </c>
      <c r="H157" s="59"/>
      <c r="I157" s="57" t="e">
        <f>Voto!#REF!</f>
        <v>#REF!</v>
      </c>
      <c r="J157" s="4" t="s">
        <v>490</v>
      </c>
      <c r="L157" s="4" t="str">
        <f t="shared" si="1"/>
        <v/>
      </c>
    </row>
    <row r="158" spans="1:12" s="4" customFormat="1" ht="20.149999999999999" customHeight="1" x14ac:dyDescent="0.3">
      <c r="A158" s="21" t="s">
        <v>19</v>
      </c>
      <c r="B158" s="22"/>
      <c r="D158" s="55" t="s">
        <v>18</v>
      </c>
      <c r="E158" s="140" t="s">
        <v>19</v>
      </c>
      <c r="F158" s="140"/>
      <c r="G158" s="56" t="e">
        <f>IF(Voto!#REF!=1,"De acuerdo",IF(Voto!#REF!=2,"En desacuerdo",IF(Voto!#REF!=3,"Abstención","")))</f>
        <v>#REF!</v>
      </c>
      <c r="H158" s="59"/>
      <c r="I158" s="57" t="e">
        <f>Voto!#REF!</f>
        <v>#REF!</v>
      </c>
      <c r="J158" s="4" t="s">
        <v>490</v>
      </c>
      <c r="L158" s="4" t="str">
        <f t="shared" si="1"/>
        <v/>
      </c>
    </row>
    <row r="159" spans="1:12" s="4" customFormat="1" ht="26" x14ac:dyDescent="0.3">
      <c r="A159" s="20" t="s">
        <v>21</v>
      </c>
      <c r="B159" s="6"/>
      <c r="D159" s="15" t="s">
        <v>20</v>
      </c>
      <c r="E159" s="139" t="s">
        <v>21</v>
      </c>
      <c r="F159" s="139"/>
      <c r="G159" s="56" t="e">
        <f>IF(Voto!#REF!=1,"De acuerdo",IF(Voto!#REF!=2,"En desacuerdo",IF(Voto!#REF!=3,"Abstención","")))</f>
        <v>#REF!</v>
      </c>
      <c r="H159" s="59"/>
      <c r="I159" s="57" t="e">
        <f>Voto!#REF!</f>
        <v>#REF!</v>
      </c>
      <c r="J159" s="4" t="s">
        <v>490</v>
      </c>
      <c r="L159" s="4" t="str">
        <f t="shared" si="1"/>
        <v/>
      </c>
    </row>
    <row r="160" spans="1:12" s="4" customFormat="1" ht="39" x14ac:dyDescent="0.3">
      <c r="A160" s="21" t="s">
        <v>23</v>
      </c>
      <c r="B160" s="22"/>
      <c r="D160" s="55" t="s">
        <v>22</v>
      </c>
      <c r="E160" s="140" t="s">
        <v>23</v>
      </c>
      <c r="F160" s="140"/>
      <c r="G160" s="56" t="e">
        <f>IF(Voto!#REF!=1,"De acuerdo",IF(Voto!#REF!=2,"En desacuerdo",IF(Voto!#REF!=3,"Abstención","")))</f>
        <v>#REF!</v>
      </c>
      <c r="H160" s="59"/>
      <c r="I160" s="57" t="e">
        <f>Voto!#REF!</f>
        <v>#REF!</v>
      </c>
      <c r="J160" s="4" t="s">
        <v>490</v>
      </c>
      <c r="L160" s="4" t="str">
        <f t="shared" si="1"/>
        <v/>
      </c>
    </row>
    <row r="161" spans="1:12" s="4" customFormat="1" ht="26" x14ac:dyDescent="0.3">
      <c r="A161" s="20" t="s">
        <v>83</v>
      </c>
      <c r="B161" s="6"/>
      <c r="D161" s="15" t="s">
        <v>82</v>
      </c>
      <c r="E161" s="139" t="s">
        <v>83</v>
      </c>
      <c r="F161" s="139"/>
      <c r="G161" s="56" t="e">
        <f>IF(Voto!#REF!=1,"De acuerdo",IF(Voto!#REF!=2,"En desacuerdo",IF(Voto!#REF!=3,"Abstención","")))</f>
        <v>#REF!</v>
      </c>
      <c r="H161" s="59"/>
      <c r="I161" s="57" t="e">
        <f>Voto!#REF!</f>
        <v>#REF!</v>
      </c>
      <c r="J161" s="4" t="s">
        <v>490</v>
      </c>
      <c r="L161" s="4" t="str">
        <f t="shared" si="1"/>
        <v/>
      </c>
    </row>
    <row r="162" spans="1:12" s="4" customFormat="1" ht="26" x14ac:dyDescent="0.3">
      <c r="A162" s="21" t="s">
        <v>167</v>
      </c>
      <c r="B162" s="22"/>
      <c r="D162" s="55" t="s">
        <v>166</v>
      </c>
      <c r="E162" s="140" t="s">
        <v>167</v>
      </c>
      <c r="F162" s="140"/>
      <c r="G162" s="56" t="e">
        <f>IF(Voto!#REF!=1,"De acuerdo",IF(Voto!#REF!=2,"En desacuerdo",IF(Voto!#REF!=3,"Abstención","")))</f>
        <v>#REF!</v>
      </c>
      <c r="H162" s="59"/>
      <c r="I162" s="57" t="e">
        <f>Voto!#REF!</f>
        <v>#REF!</v>
      </c>
      <c r="J162" s="4" t="s">
        <v>490</v>
      </c>
      <c r="L162" s="4" t="str">
        <f t="shared" si="1"/>
        <v/>
      </c>
    </row>
    <row r="163" spans="1:12" s="4" customFormat="1" ht="26" x14ac:dyDescent="0.3">
      <c r="A163" s="20" t="s">
        <v>219</v>
      </c>
      <c r="B163" s="6"/>
      <c r="D163" s="15" t="s">
        <v>218</v>
      </c>
      <c r="E163" s="139" t="s">
        <v>219</v>
      </c>
      <c r="F163" s="139"/>
      <c r="G163" s="56" t="e">
        <f>IF(Voto!#REF!=1,"De acuerdo",IF(Voto!#REF!=2,"En desacuerdo",IF(Voto!#REF!=3,"Abstención","")))</f>
        <v>#REF!</v>
      </c>
      <c r="H163" s="59"/>
      <c r="I163" s="57" t="e">
        <f>Voto!#REF!</f>
        <v>#REF!</v>
      </c>
      <c r="J163" s="4" t="s">
        <v>490</v>
      </c>
      <c r="L163" s="4" t="str">
        <f t="shared" si="1"/>
        <v/>
      </c>
    </row>
    <row r="164" spans="1:12" s="4" customFormat="1" ht="39" x14ac:dyDescent="0.3">
      <c r="A164" s="21" t="s">
        <v>225</v>
      </c>
      <c r="B164" s="22"/>
      <c r="D164" s="55" t="s">
        <v>224</v>
      </c>
      <c r="E164" s="140" t="s">
        <v>225</v>
      </c>
      <c r="F164" s="140"/>
      <c r="G164" s="56" t="e">
        <f>IF(Voto!#REF!=1,"De acuerdo",IF(Voto!#REF!=2,"En desacuerdo",IF(Voto!#REF!=3,"Abstención","")))</f>
        <v>#REF!</v>
      </c>
      <c r="H164" s="59"/>
      <c r="I164" s="57" t="e">
        <f>Voto!#REF!</f>
        <v>#REF!</v>
      </c>
      <c r="J164" s="4" t="s">
        <v>490</v>
      </c>
      <c r="L164" s="4" t="str">
        <f t="shared" si="1"/>
        <v/>
      </c>
    </row>
    <row r="165" spans="1:12" s="4" customFormat="1" ht="26" x14ac:dyDescent="0.3">
      <c r="A165" s="20" t="s">
        <v>393</v>
      </c>
      <c r="B165" s="6"/>
      <c r="D165" s="15" t="s">
        <v>392</v>
      </c>
      <c r="E165" s="139" t="s">
        <v>393</v>
      </c>
      <c r="F165" s="139"/>
      <c r="G165" s="56" t="e">
        <f>IF(Voto!#REF!=1,"De acuerdo",IF(Voto!#REF!=2,"En desacuerdo",IF(Voto!#REF!=3,"Abstención","")))</f>
        <v>#REF!</v>
      </c>
      <c r="H165" s="59"/>
      <c r="I165" s="57" t="e">
        <f>Voto!#REF!</f>
        <v>#REF!</v>
      </c>
      <c r="J165" s="4" t="s">
        <v>490</v>
      </c>
      <c r="L165" s="4" t="str">
        <f t="shared" si="1"/>
        <v/>
      </c>
    </row>
    <row r="166" spans="1:12" s="4" customFormat="1" ht="26" x14ac:dyDescent="0.3">
      <c r="A166" s="21" t="s">
        <v>395</v>
      </c>
      <c r="B166" s="22"/>
      <c r="D166" s="55" t="s">
        <v>394</v>
      </c>
      <c r="E166" s="140" t="s">
        <v>395</v>
      </c>
      <c r="F166" s="140"/>
      <c r="G166" s="56" t="e">
        <f>IF(Voto!#REF!=1,"De acuerdo",IF(Voto!#REF!=2,"En desacuerdo",IF(Voto!#REF!=3,"Abstención","")))</f>
        <v>#REF!</v>
      </c>
      <c r="H166" s="59"/>
      <c r="I166" s="57" t="e">
        <f>Voto!#REF!</f>
        <v>#REF!</v>
      </c>
      <c r="J166" s="4" t="s">
        <v>490</v>
      </c>
      <c r="L166" s="4" t="str">
        <f t="shared" si="1"/>
        <v/>
      </c>
    </row>
    <row r="167" spans="1:12" s="4" customFormat="1" ht="39" x14ac:dyDescent="0.3">
      <c r="A167" s="20" t="s">
        <v>401</v>
      </c>
      <c r="B167" s="6"/>
      <c r="D167" s="15" t="s">
        <v>400</v>
      </c>
      <c r="E167" s="139" t="s">
        <v>401</v>
      </c>
      <c r="F167" s="139"/>
      <c r="G167" s="56" t="e">
        <f>IF(Voto!#REF!=1,"De acuerdo",IF(Voto!#REF!=2,"En desacuerdo",IF(Voto!#REF!=3,"Abstención","")))</f>
        <v>#REF!</v>
      </c>
      <c r="H167" s="59"/>
      <c r="I167" s="57" t="e">
        <f>Voto!#REF!</f>
        <v>#REF!</v>
      </c>
      <c r="J167" s="4" t="s">
        <v>490</v>
      </c>
      <c r="L167" s="4" t="str">
        <f t="shared" si="1"/>
        <v/>
      </c>
    </row>
    <row r="168" spans="1:12" s="4" customFormat="1" ht="26" x14ac:dyDescent="0.3">
      <c r="A168" s="21" t="s">
        <v>403</v>
      </c>
      <c r="B168" s="22"/>
      <c r="D168" s="55" t="s">
        <v>402</v>
      </c>
      <c r="E168" s="140" t="s">
        <v>403</v>
      </c>
      <c r="F168" s="140"/>
      <c r="G168" s="56" t="e">
        <f>IF(Voto!#REF!=1,"De acuerdo",IF(Voto!#REF!=2,"En desacuerdo",IF(Voto!#REF!=3,"Abstención","")))</f>
        <v>#REF!</v>
      </c>
      <c r="H168" s="59"/>
      <c r="I168" s="57" t="e">
        <f>Voto!#REF!</f>
        <v>#REF!</v>
      </c>
      <c r="J168" s="4" t="s">
        <v>490</v>
      </c>
      <c r="L168" s="4" t="str">
        <f t="shared" si="1"/>
        <v/>
      </c>
    </row>
    <row r="169" spans="1:12" s="4" customFormat="1" ht="20.149999999999999" customHeight="1" x14ac:dyDescent="0.3">
      <c r="A169" s="20" t="s">
        <v>405</v>
      </c>
      <c r="B169" s="6"/>
      <c r="D169" s="15" t="s">
        <v>404</v>
      </c>
      <c r="E169" s="139" t="s">
        <v>405</v>
      </c>
      <c r="F169" s="139"/>
      <c r="G169" s="56" t="e">
        <f>IF(Voto!#REF!=1,"De acuerdo",IF(Voto!#REF!=2,"En desacuerdo",IF(Voto!#REF!=3,"Abstención","")))</f>
        <v>#REF!</v>
      </c>
      <c r="H169" s="59"/>
      <c r="I169" s="57" t="e">
        <f>Voto!#REF!</f>
        <v>#REF!</v>
      </c>
      <c r="J169" s="4" t="s">
        <v>490</v>
      </c>
      <c r="L169" s="4" t="str">
        <f t="shared" si="1"/>
        <v/>
      </c>
    </row>
    <row r="170" spans="1:12" s="4" customFormat="1" ht="16" customHeight="1" x14ac:dyDescent="0.3">
      <c r="A170" s="7"/>
      <c r="B170" s="25"/>
      <c r="D170" s="63" t="s">
        <v>457</v>
      </c>
      <c r="E170" s="64"/>
      <c r="F170" s="64"/>
      <c r="G170" s="64" t="e">
        <f>IF(Voto!#REF!=1,"De acuerdo",IF(Voto!#REF!=2,"En desacuerdo",IF(Voto!#REF!=3,"Abstención","")))</f>
        <v>#REF!</v>
      </c>
      <c r="H170" s="64"/>
      <c r="I170" s="60" t="e">
        <f>Voto!#REF!</f>
        <v>#REF!</v>
      </c>
      <c r="J170" s="19" t="s">
        <v>490</v>
      </c>
      <c r="L170" s="4" t="str">
        <f t="shared" si="1"/>
        <v/>
      </c>
    </row>
    <row r="171" spans="1:12" s="4" customFormat="1" ht="26" x14ac:dyDescent="0.3">
      <c r="A171" s="21" t="s">
        <v>9</v>
      </c>
      <c r="B171" s="22"/>
      <c r="D171" s="55" t="s">
        <v>8</v>
      </c>
      <c r="E171" s="140" t="s">
        <v>9</v>
      </c>
      <c r="F171" s="140"/>
      <c r="G171" s="56" t="e">
        <f>IF(Voto!#REF!=1,"De acuerdo",IF(Voto!#REF!=2,"En desacuerdo",IF(Voto!#REF!=3,"Abstención","")))</f>
        <v>#REF!</v>
      </c>
      <c r="H171" s="59"/>
      <c r="I171" s="57" t="e">
        <f>Voto!#REF!</f>
        <v>#REF!</v>
      </c>
      <c r="J171" s="4" t="s">
        <v>490</v>
      </c>
      <c r="L171" s="4" t="str">
        <f t="shared" si="1"/>
        <v/>
      </c>
    </row>
    <row r="172" spans="1:12" s="4" customFormat="1" ht="20.149999999999999" customHeight="1" x14ac:dyDescent="0.3">
      <c r="A172" s="20"/>
      <c r="B172" s="6"/>
      <c r="D172" s="15" t="s">
        <v>496</v>
      </c>
      <c r="E172" s="139" t="s">
        <v>497</v>
      </c>
      <c r="F172" s="139"/>
      <c r="G172" s="56" t="e">
        <f>IF(Voto!#REF!=1,"De acuerdo",IF(Voto!#REF!=2,"En desacuerdo",IF(Voto!#REF!=3,"Abstención","")))</f>
        <v>#REF!</v>
      </c>
      <c r="H172" s="59"/>
      <c r="I172" s="57" t="e">
        <f>Voto!#REF!</f>
        <v>#REF!</v>
      </c>
      <c r="L172" s="4" t="str">
        <f t="shared" si="1"/>
        <v/>
      </c>
    </row>
    <row r="173" spans="1:12" s="4" customFormat="1" ht="16" customHeight="1" x14ac:dyDescent="0.3">
      <c r="A173" s="7"/>
      <c r="B173" s="25"/>
      <c r="D173" s="63" t="s">
        <v>458</v>
      </c>
      <c r="E173" s="64"/>
      <c r="F173" s="64"/>
      <c r="G173" s="64" t="e">
        <f>IF(Voto!#REF!=1,"De acuerdo",IF(Voto!#REF!=2,"En desacuerdo",IF(Voto!#REF!=3,"Abstención","")))</f>
        <v>#REF!</v>
      </c>
      <c r="H173" s="64"/>
      <c r="I173" s="60" t="e">
        <f>Voto!#REF!</f>
        <v>#REF!</v>
      </c>
      <c r="J173" s="19" t="s">
        <v>490</v>
      </c>
      <c r="L173" s="4" t="str">
        <f t="shared" si="1"/>
        <v/>
      </c>
    </row>
    <row r="174" spans="1:12" s="4" customFormat="1" ht="26" x14ac:dyDescent="0.3">
      <c r="A174" s="21" t="s">
        <v>39</v>
      </c>
      <c r="B174" s="22"/>
      <c r="D174" s="55" t="s">
        <v>38</v>
      </c>
      <c r="E174" s="140" t="s">
        <v>39</v>
      </c>
      <c r="F174" s="140"/>
      <c r="G174" s="56" t="e">
        <f>IF(Voto!#REF!=1,"De acuerdo",IF(Voto!#REF!=2,"En desacuerdo",IF(Voto!#REF!=3,"Abstención","")))</f>
        <v>#REF!</v>
      </c>
      <c r="H174" s="59"/>
      <c r="I174" s="57" t="e">
        <f>Voto!#REF!</f>
        <v>#REF!</v>
      </c>
      <c r="J174" s="4" t="s">
        <v>490</v>
      </c>
      <c r="L174" s="4" t="str">
        <f t="shared" si="1"/>
        <v/>
      </c>
    </row>
    <row r="175" spans="1:12" s="4" customFormat="1" ht="26" x14ac:dyDescent="0.3">
      <c r="A175" s="20" t="s">
        <v>101</v>
      </c>
      <c r="B175" s="6"/>
      <c r="D175" s="15" t="s">
        <v>100</v>
      </c>
      <c r="E175" s="139" t="s">
        <v>101</v>
      </c>
      <c r="F175" s="139"/>
      <c r="G175" s="56" t="e">
        <f>IF(Voto!#REF!=1,"De acuerdo",IF(Voto!#REF!=2,"En desacuerdo",IF(Voto!#REF!=3,"Abstención","")))</f>
        <v>#REF!</v>
      </c>
      <c r="H175" s="59"/>
      <c r="I175" s="57" t="e">
        <f>Voto!#REF!</f>
        <v>#REF!</v>
      </c>
      <c r="J175" s="4" t="s">
        <v>490</v>
      </c>
      <c r="L175" s="4" t="str">
        <f t="shared" si="1"/>
        <v/>
      </c>
    </row>
    <row r="176" spans="1:12" s="4" customFormat="1" ht="20.149999999999999" customHeight="1" x14ac:dyDescent="0.3">
      <c r="A176" s="21" t="s">
        <v>369</v>
      </c>
      <c r="B176" s="22"/>
      <c r="D176" s="55" t="s">
        <v>368</v>
      </c>
      <c r="E176" s="140" t="s">
        <v>369</v>
      </c>
      <c r="F176" s="140"/>
      <c r="G176" s="56" t="e">
        <f>IF(Voto!#REF!=1,"De acuerdo",IF(Voto!#REF!=2,"En desacuerdo",IF(Voto!#REF!=3,"Abstención","")))</f>
        <v>#REF!</v>
      </c>
      <c r="H176" s="59"/>
      <c r="I176" s="57" t="e">
        <f>Voto!#REF!</f>
        <v>#REF!</v>
      </c>
      <c r="J176" s="4" t="s">
        <v>490</v>
      </c>
      <c r="L176" s="4" t="str">
        <f t="shared" si="1"/>
        <v/>
      </c>
    </row>
    <row r="177" spans="1:12" s="4" customFormat="1" ht="26" x14ac:dyDescent="0.3">
      <c r="A177" s="20" t="s">
        <v>413</v>
      </c>
      <c r="B177" s="6"/>
      <c r="D177" s="15" t="s">
        <v>412</v>
      </c>
      <c r="E177" s="139" t="s">
        <v>413</v>
      </c>
      <c r="F177" s="139"/>
      <c r="G177" s="56" t="e">
        <f>IF(Voto!#REF!=1,"De acuerdo",IF(Voto!#REF!=2,"En desacuerdo",IF(Voto!#REF!=3,"Abstención","")))</f>
        <v>#REF!</v>
      </c>
      <c r="H177" s="59"/>
      <c r="I177" s="57" t="e">
        <f>Voto!#REF!</f>
        <v>#REF!</v>
      </c>
      <c r="J177" s="4" t="s">
        <v>490</v>
      </c>
      <c r="L177" s="4" t="str">
        <f t="shared" si="1"/>
        <v/>
      </c>
    </row>
    <row r="178" spans="1:12" s="4" customFormat="1" ht="26" x14ac:dyDescent="0.3">
      <c r="A178" s="21" t="s">
        <v>417</v>
      </c>
      <c r="B178" s="22"/>
      <c r="D178" s="55" t="s">
        <v>416</v>
      </c>
      <c r="E178" s="140" t="s">
        <v>417</v>
      </c>
      <c r="F178" s="140"/>
      <c r="G178" s="56" t="e">
        <f>IF(Voto!#REF!=1,"De acuerdo",IF(Voto!#REF!=2,"En desacuerdo",IF(Voto!#REF!=3,"Abstención","")))</f>
        <v>#REF!</v>
      </c>
      <c r="H178" s="59"/>
      <c r="I178" s="57" t="e">
        <f>Voto!#REF!</f>
        <v>#REF!</v>
      </c>
      <c r="J178" s="4" t="s">
        <v>490</v>
      </c>
      <c r="L178" s="4" t="str">
        <f t="shared" ref="L178:L241" si="2">IF(K178=2,"Por favor justifique su voto","")</f>
        <v/>
      </c>
    </row>
    <row r="179" spans="1:12" s="4" customFormat="1" ht="16" customHeight="1" x14ac:dyDescent="0.3">
      <c r="A179" s="7"/>
      <c r="B179" s="25"/>
      <c r="D179" s="63" t="s">
        <v>468</v>
      </c>
      <c r="E179" s="64"/>
      <c r="F179" s="64"/>
      <c r="G179" s="64" t="e">
        <f>IF(Voto!#REF!=1,"De acuerdo",IF(Voto!#REF!=2,"En desacuerdo",IF(Voto!#REF!=3,"Abstención","")))</f>
        <v>#REF!</v>
      </c>
      <c r="H179" s="64"/>
      <c r="I179" s="60" t="e">
        <f>Voto!#REF!</f>
        <v>#REF!</v>
      </c>
      <c r="J179" s="19" t="s">
        <v>490</v>
      </c>
      <c r="L179" s="4" t="str">
        <f t="shared" si="2"/>
        <v/>
      </c>
    </row>
    <row r="180" spans="1:12" s="4" customFormat="1" ht="26" x14ac:dyDescent="0.3">
      <c r="A180" s="21" t="s">
        <v>121</v>
      </c>
      <c r="B180" s="22"/>
      <c r="D180" s="55" t="s">
        <v>120</v>
      </c>
      <c r="E180" s="140" t="s">
        <v>121</v>
      </c>
      <c r="F180" s="140"/>
      <c r="G180" s="56" t="e">
        <f>IF(Voto!#REF!=1,"De acuerdo",IF(Voto!#REF!=2,"En desacuerdo",IF(Voto!#REF!=3,"Abstención","")))</f>
        <v>#REF!</v>
      </c>
      <c r="H180" s="59"/>
      <c r="I180" s="57" t="e">
        <f>Voto!#REF!</f>
        <v>#REF!</v>
      </c>
      <c r="J180" s="4" t="s">
        <v>490</v>
      </c>
      <c r="L180" s="4" t="str">
        <f t="shared" si="2"/>
        <v/>
      </c>
    </row>
    <row r="181" spans="1:12" s="4" customFormat="1" ht="26" x14ac:dyDescent="0.3">
      <c r="A181" s="20" t="s">
        <v>127</v>
      </c>
      <c r="B181" s="6"/>
      <c r="D181" s="15" t="s">
        <v>126</v>
      </c>
      <c r="E181" s="139" t="s">
        <v>127</v>
      </c>
      <c r="F181" s="139"/>
      <c r="G181" s="56" t="e">
        <f>IF(Voto!#REF!=1,"De acuerdo",IF(Voto!#REF!=2,"En desacuerdo",IF(Voto!#REF!=3,"Abstención","")))</f>
        <v>#REF!</v>
      </c>
      <c r="H181" s="59"/>
      <c r="I181" s="57" t="e">
        <f>Voto!#REF!</f>
        <v>#REF!</v>
      </c>
      <c r="J181" s="4" t="s">
        <v>490</v>
      </c>
      <c r="L181" s="4" t="str">
        <f t="shared" si="2"/>
        <v/>
      </c>
    </row>
    <row r="182" spans="1:12" s="4" customFormat="1" ht="26" x14ac:dyDescent="0.3">
      <c r="A182" s="21" t="s">
        <v>169</v>
      </c>
      <c r="B182" s="22"/>
      <c r="D182" s="55" t="s">
        <v>168</v>
      </c>
      <c r="E182" s="140" t="s">
        <v>169</v>
      </c>
      <c r="F182" s="140"/>
      <c r="G182" s="56" t="e">
        <f>IF(Voto!#REF!=1,"De acuerdo",IF(Voto!#REF!=2,"En desacuerdo",IF(Voto!#REF!=3,"Abstención","")))</f>
        <v>#REF!</v>
      </c>
      <c r="H182" s="59"/>
      <c r="I182" s="57" t="e">
        <f>Voto!#REF!</f>
        <v>#REF!</v>
      </c>
      <c r="J182" s="4" t="s">
        <v>490</v>
      </c>
      <c r="L182" s="4" t="str">
        <f t="shared" si="2"/>
        <v/>
      </c>
    </row>
    <row r="183" spans="1:12" s="4" customFormat="1" ht="26" x14ac:dyDescent="0.3">
      <c r="A183" s="20" t="s">
        <v>173</v>
      </c>
      <c r="B183" s="6"/>
      <c r="D183" s="15" t="s">
        <v>172</v>
      </c>
      <c r="E183" s="139" t="s">
        <v>173</v>
      </c>
      <c r="F183" s="139"/>
      <c r="G183" s="56" t="e">
        <f>IF(Voto!#REF!=1,"De acuerdo",IF(Voto!#REF!=2,"En desacuerdo",IF(Voto!#REF!=3,"Abstención","")))</f>
        <v>#REF!</v>
      </c>
      <c r="H183" s="59"/>
      <c r="I183" s="57" t="e">
        <f>Voto!#REF!</f>
        <v>#REF!</v>
      </c>
      <c r="J183" s="4" t="s">
        <v>490</v>
      </c>
      <c r="L183" s="4" t="str">
        <f t="shared" si="2"/>
        <v/>
      </c>
    </row>
    <row r="184" spans="1:12" s="4" customFormat="1" ht="26" x14ac:dyDescent="0.3">
      <c r="A184" s="21" t="s">
        <v>407</v>
      </c>
      <c r="B184" s="22"/>
      <c r="D184" s="55" t="s">
        <v>406</v>
      </c>
      <c r="E184" s="140" t="s">
        <v>407</v>
      </c>
      <c r="F184" s="140"/>
      <c r="G184" s="56" t="e">
        <f>IF(Voto!#REF!=1,"De acuerdo",IF(Voto!#REF!=2,"En desacuerdo",IF(Voto!#REF!=3,"Abstención","")))</f>
        <v>#REF!</v>
      </c>
      <c r="H184" s="59"/>
      <c r="I184" s="57" t="e">
        <f>Voto!#REF!</f>
        <v>#REF!</v>
      </c>
      <c r="J184" s="4" t="s">
        <v>490</v>
      </c>
      <c r="L184" s="4" t="str">
        <f t="shared" si="2"/>
        <v/>
      </c>
    </row>
    <row r="185" spans="1:12" s="4" customFormat="1" ht="26" x14ac:dyDescent="0.3">
      <c r="A185" s="21" t="s">
        <v>411</v>
      </c>
      <c r="B185" s="22"/>
      <c r="D185" s="55" t="s">
        <v>410</v>
      </c>
      <c r="E185" s="140" t="s">
        <v>411</v>
      </c>
      <c r="F185" s="140"/>
      <c r="G185" s="56" t="e">
        <f>IF(Voto!#REF!=1,"De acuerdo",IF(Voto!#REF!=2,"En desacuerdo",IF(Voto!#REF!=3,"Abstención","")))</f>
        <v>#REF!</v>
      </c>
      <c r="H185" s="59"/>
      <c r="I185" s="57" t="e">
        <f>Voto!#REF!</f>
        <v>#REF!</v>
      </c>
      <c r="J185" s="4" t="s">
        <v>490</v>
      </c>
      <c r="L185" s="4" t="str">
        <f t="shared" si="2"/>
        <v/>
      </c>
    </row>
    <row r="186" spans="1:12" s="4" customFormat="1" ht="20.149999999999999" customHeight="1" x14ac:dyDescent="0.3">
      <c r="A186" s="20" t="s">
        <v>419</v>
      </c>
      <c r="B186" s="6"/>
      <c r="D186" s="15" t="s">
        <v>418</v>
      </c>
      <c r="E186" s="139" t="s">
        <v>419</v>
      </c>
      <c r="F186" s="139"/>
      <c r="G186" s="56" t="e">
        <f>IF(Voto!#REF!=1,"De acuerdo",IF(Voto!#REF!=2,"En desacuerdo",IF(Voto!#REF!=3,"Abstención","")))</f>
        <v>#REF!</v>
      </c>
      <c r="H186" s="59"/>
      <c r="I186" s="57" t="e">
        <f>Voto!#REF!</f>
        <v>#REF!</v>
      </c>
      <c r="J186" s="4" t="s">
        <v>490</v>
      </c>
      <c r="L186" s="4" t="str">
        <f t="shared" si="2"/>
        <v/>
      </c>
    </row>
    <row r="187" spans="1:12" s="4" customFormat="1" ht="16" customHeight="1" x14ac:dyDescent="0.3">
      <c r="A187" s="7"/>
      <c r="B187" s="25"/>
      <c r="D187" s="63" t="s">
        <v>466</v>
      </c>
      <c r="E187" s="64"/>
      <c r="F187" s="64"/>
      <c r="G187" s="64" t="e">
        <f>IF(Voto!#REF!=1,"De acuerdo",IF(Voto!#REF!=2,"En desacuerdo",IF(Voto!#REF!=3,"Abstención","")))</f>
        <v>#REF!</v>
      </c>
      <c r="H187" s="64"/>
      <c r="I187" s="60" t="e">
        <f>Voto!#REF!</f>
        <v>#REF!</v>
      </c>
      <c r="J187" s="19" t="s">
        <v>490</v>
      </c>
      <c r="L187" s="4" t="str">
        <f t="shared" si="2"/>
        <v/>
      </c>
    </row>
    <row r="188" spans="1:12" s="4" customFormat="1" ht="26" x14ac:dyDescent="0.3">
      <c r="A188" s="21" t="s">
        <v>81</v>
      </c>
      <c r="B188" s="22"/>
      <c r="D188" s="55" t="s">
        <v>80</v>
      </c>
      <c r="E188" s="140" t="s">
        <v>81</v>
      </c>
      <c r="F188" s="140"/>
      <c r="G188" s="56" t="e">
        <f>IF(Voto!#REF!=1,"De acuerdo",IF(Voto!#REF!=2,"En desacuerdo",IF(Voto!#REF!=3,"Abstención","")))</f>
        <v>#REF!</v>
      </c>
      <c r="H188" s="59"/>
      <c r="I188" s="57" t="e">
        <f>Voto!#REF!</f>
        <v>#REF!</v>
      </c>
      <c r="J188" s="4" t="s">
        <v>490</v>
      </c>
      <c r="L188" s="4" t="str">
        <f t="shared" si="2"/>
        <v/>
      </c>
    </row>
    <row r="189" spans="1:12" s="4" customFormat="1" ht="26" x14ac:dyDescent="0.3">
      <c r="A189" s="20" t="s">
        <v>311</v>
      </c>
      <c r="B189" s="6"/>
      <c r="D189" s="15" t="s">
        <v>310</v>
      </c>
      <c r="E189" s="139" t="s">
        <v>311</v>
      </c>
      <c r="F189" s="139"/>
      <c r="G189" s="56" t="e">
        <f>IF(Voto!#REF!=1,"De acuerdo",IF(Voto!#REF!=2,"En desacuerdo",IF(Voto!#REF!=3,"Abstención","")))</f>
        <v>#REF!</v>
      </c>
      <c r="H189" s="59"/>
      <c r="I189" s="57" t="e">
        <f>Voto!#REF!</f>
        <v>#REF!</v>
      </c>
      <c r="J189" s="4" t="s">
        <v>490</v>
      </c>
      <c r="L189" s="4" t="str">
        <f t="shared" si="2"/>
        <v/>
      </c>
    </row>
    <row r="190" spans="1:12" s="4" customFormat="1" ht="16" customHeight="1" x14ac:dyDescent="0.3">
      <c r="A190" s="7"/>
      <c r="B190" s="25"/>
      <c r="D190" s="63" t="s">
        <v>470</v>
      </c>
      <c r="E190" s="64"/>
      <c r="F190" s="64"/>
      <c r="G190" s="64" t="e">
        <f>IF(Voto!#REF!=1,"De acuerdo",IF(Voto!#REF!=2,"En desacuerdo",IF(Voto!#REF!=3,"Abstención","")))</f>
        <v>#REF!</v>
      </c>
      <c r="H190" s="64"/>
      <c r="I190" s="60" t="e">
        <f>Voto!#REF!</f>
        <v>#REF!</v>
      </c>
      <c r="J190" s="19" t="s">
        <v>490</v>
      </c>
      <c r="L190" s="4" t="str">
        <f t="shared" si="2"/>
        <v/>
      </c>
    </row>
    <row r="191" spans="1:12" s="4" customFormat="1" ht="26" x14ac:dyDescent="0.3">
      <c r="A191" s="21" t="s">
        <v>37</v>
      </c>
      <c r="B191" s="22"/>
      <c r="D191" s="55" t="s">
        <v>36</v>
      </c>
      <c r="E191" s="140" t="s">
        <v>37</v>
      </c>
      <c r="F191" s="140"/>
      <c r="G191" s="56" t="e">
        <f>IF(Voto!#REF!=1,"De acuerdo",IF(Voto!#REF!=2,"En desacuerdo",IF(Voto!#REF!=3,"Abstención","")))</f>
        <v>#REF!</v>
      </c>
      <c r="H191" s="59"/>
      <c r="I191" s="57" t="e">
        <f>Voto!#REF!</f>
        <v>#REF!</v>
      </c>
      <c r="J191" s="4" t="s">
        <v>490</v>
      </c>
      <c r="L191" s="4" t="str">
        <f t="shared" si="2"/>
        <v/>
      </c>
    </row>
    <row r="192" spans="1:12" s="4" customFormat="1" ht="20.149999999999999" customHeight="1" x14ac:dyDescent="0.3">
      <c r="A192" s="20" t="s">
        <v>47</v>
      </c>
      <c r="B192" s="6"/>
      <c r="D192" s="15" t="s">
        <v>46</v>
      </c>
      <c r="E192" s="139" t="s">
        <v>47</v>
      </c>
      <c r="F192" s="139"/>
      <c r="G192" s="56" t="e">
        <f>IF(Voto!#REF!=1,"De acuerdo",IF(Voto!#REF!=2,"En desacuerdo",IF(Voto!#REF!=3,"Abstención","")))</f>
        <v>#REF!</v>
      </c>
      <c r="H192" s="59"/>
      <c r="I192" s="57" t="e">
        <f>Voto!#REF!</f>
        <v>#REF!</v>
      </c>
      <c r="J192" s="4" t="s">
        <v>490</v>
      </c>
      <c r="L192" s="4" t="str">
        <f t="shared" si="2"/>
        <v/>
      </c>
    </row>
    <row r="193" spans="1:12" s="4" customFormat="1" ht="39" x14ac:dyDescent="0.3">
      <c r="A193" s="21" t="s">
        <v>49</v>
      </c>
      <c r="B193" s="22"/>
      <c r="D193" s="55" t="s">
        <v>48</v>
      </c>
      <c r="E193" s="140" t="s">
        <v>49</v>
      </c>
      <c r="F193" s="140"/>
      <c r="G193" s="56" t="e">
        <f>IF(Voto!#REF!=1,"De acuerdo",IF(Voto!#REF!=2,"En desacuerdo",IF(Voto!#REF!=3,"Abstención","")))</f>
        <v>#REF!</v>
      </c>
      <c r="H193" s="59"/>
      <c r="I193" s="57" t="e">
        <f>Voto!#REF!</f>
        <v>#REF!</v>
      </c>
      <c r="J193" s="4" t="s">
        <v>490</v>
      </c>
      <c r="L193" s="4" t="str">
        <f t="shared" si="2"/>
        <v/>
      </c>
    </row>
    <row r="194" spans="1:12" s="4" customFormat="1" ht="26" x14ac:dyDescent="0.3">
      <c r="A194" s="20" t="s">
        <v>51</v>
      </c>
      <c r="B194" s="6"/>
      <c r="D194" s="15" t="s">
        <v>50</v>
      </c>
      <c r="E194" s="139" t="s">
        <v>51</v>
      </c>
      <c r="F194" s="139"/>
      <c r="G194" s="56" t="e">
        <f>IF(Voto!#REF!=1,"De acuerdo",IF(Voto!#REF!=2,"En desacuerdo",IF(Voto!#REF!=3,"Abstención","")))</f>
        <v>#REF!</v>
      </c>
      <c r="H194" s="59"/>
      <c r="I194" s="57" t="e">
        <f>Voto!#REF!</f>
        <v>#REF!</v>
      </c>
      <c r="J194" s="4" t="s">
        <v>490</v>
      </c>
      <c r="L194" s="4" t="str">
        <f t="shared" si="2"/>
        <v/>
      </c>
    </row>
    <row r="195" spans="1:12" s="4" customFormat="1" ht="26" x14ac:dyDescent="0.3">
      <c r="A195" s="21" t="s">
        <v>55</v>
      </c>
      <c r="B195" s="22"/>
      <c r="D195" s="55" t="s">
        <v>54</v>
      </c>
      <c r="E195" s="140" t="s">
        <v>55</v>
      </c>
      <c r="F195" s="140"/>
      <c r="G195" s="56" t="e">
        <f>IF(Voto!#REF!=1,"De acuerdo",IF(Voto!#REF!=2,"En desacuerdo",IF(Voto!#REF!=3,"Abstención","")))</f>
        <v>#REF!</v>
      </c>
      <c r="H195" s="59"/>
      <c r="I195" s="57" t="e">
        <f>Voto!#REF!</f>
        <v>#REF!</v>
      </c>
      <c r="J195" s="4" t="s">
        <v>490</v>
      </c>
      <c r="L195" s="4" t="str">
        <f t="shared" si="2"/>
        <v/>
      </c>
    </row>
    <row r="196" spans="1:12" s="4" customFormat="1" ht="26" x14ac:dyDescent="0.3">
      <c r="A196" s="20" t="s">
        <v>71</v>
      </c>
      <c r="B196" s="6"/>
      <c r="D196" s="15" t="s">
        <v>70</v>
      </c>
      <c r="E196" s="139" t="s">
        <v>71</v>
      </c>
      <c r="F196" s="139"/>
      <c r="G196" s="56" t="e">
        <f>IF(Voto!#REF!=1,"De acuerdo",IF(Voto!#REF!=2,"En desacuerdo",IF(Voto!#REF!=3,"Abstención","")))</f>
        <v>#REF!</v>
      </c>
      <c r="H196" s="59"/>
      <c r="I196" s="57" t="e">
        <f>Voto!#REF!</f>
        <v>#REF!</v>
      </c>
      <c r="J196" s="4" t="s">
        <v>490</v>
      </c>
      <c r="L196" s="4" t="str">
        <f t="shared" si="2"/>
        <v/>
      </c>
    </row>
    <row r="197" spans="1:12" s="4" customFormat="1" ht="26" x14ac:dyDescent="0.3">
      <c r="A197" s="21" t="s">
        <v>73</v>
      </c>
      <c r="B197" s="22"/>
      <c r="D197" s="55" t="s">
        <v>72</v>
      </c>
      <c r="E197" s="140" t="s">
        <v>73</v>
      </c>
      <c r="F197" s="140"/>
      <c r="G197" s="56" t="e">
        <f>IF(Voto!#REF!=1,"De acuerdo",IF(Voto!#REF!=2,"En desacuerdo",IF(Voto!#REF!=3,"Abstención","")))</f>
        <v>#REF!</v>
      </c>
      <c r="H197" s="59"/>
      <c r="I197" s="57" t="e">
        <f>Voto!#REF!</f>
        <v>#REF!</v>
      </c>
      <c r="J197" s="4" t="s">
        <v>490</v>
      </c>
      <c r="L197" s="4" t="str">
        <f t="shared" si="2"/>
        <v/>
      </c>
    </row>
    <row r="198" spans="1:12" s="4" customFormat="1" ht="20.149999999999999" customHeight="1" x14ac:dyDescent="0.3">
      <c r="A198" s="20" t="s">
        <v>85</v>
      </c>
      <c r="B198" s="6"/>
      <c r="D198" s="15" t="s">
        <v>84</v>
      </c>
      <c r="E198" s="139" t="s">
        <v>85</v>
      </c>
      <c r="F198" s="139"/>
      <c r="G198" s="56" t="e">
        <f>IF(Voto!#REF!=1,"De acuerdo",IF(Voto!#REF!=2,"En desacuerdo",IF(Voto!#REF!=3,"Abstención","")))</f>
        <v>#REF!</v>
      </c>
      <c r="H198" s="59"/>
      <c r="I198" s="57" t="e">
        <f>Voto!#REF!</f>
        <v>#REF!</v>
      </c>
      <c r="J198" s="4" t="s">
        <v>490</v>
      </c>
      <c r="L198" s="4" t="str">
        <f t="shared" si="2"/>
        <v/>
      </c>
    </row>
    <row r="199" spans="1:12" s="4" customFormat="1" ht="20.149999999999999" customHeight="1" x14ac:dyDescent="0.3">
      <c r="A199" s="21" t="s">
        <v>133</v>
      </c>
      <c r="B199" s="22"/>
      <c r="D199" s="55" t="s">
        <v>132</v>
      </c>
      <c r="E199" s="140" t="s">
        <v>133</v>
      </c>
      <c r="F199" s="140"/>
      <c r="G199" s="56" t="e">
        <f>IF(Voto!#REF!=1,"De acuerdo",IF(Voto!#REF!=2,"En desacuerdo",IF(Voto!#REF!=3,"Abstención","")))</f>
        <v>#REF!</v>
      </c>
      <c r="H199" s="59"/>
      <c r="I199" s="57" t="e">
        <f>Voto!#REF!</f>
        <v>#REF!</v>
      </c>
      <c r="J199" s="4" t="s">
        <v>490</v>
      </c>
      <c r="L199" s="4" t="str">
        <f t="shared" si="2"/>
        <v/>
      </c>
    </row>
    <row r="200" spans="1:12" s="4" customFormat="1" ht="20.149999999999999" customHeight="1" x14ac:dyDescent="0.3">
      <c r="A200" s="20" t="s">
        <v>135</v>
      </c>
      <c r="B200" s="6"/>
      <c r="D200" s="15" t="s">
        <v>134</v>
      </c>
      <c r="E200" s="139" t="s">
        <v>135</v>
      </c>
      <c r="F200" s="139"/>
      <c r="G200" s="56" t="e">
        <f>IF(Voto!#REF!=1,"De acuerdo",IF(Voto!#REF!=2,"En desacuerdo",IF(Voto!#REF!=3,"Abstención","")))</f>
        <v>#REF!</v>
      </c>
      <c r="H200" s="59"/>
      <c r="I200" s="57" t="e">
        <f>Voto!#REF!</f>
        <v>#REF!</v>
      </c>
      <c r="J200" s="4" t="s">
        <v>490</v>
      </c>
      <c r="L200" s="4" t="str">
        <f t="shared" si="2"/>
        <v/>
      </c>
    </row>
    <row r="201" spans="1:12" s="4" customFormat="1" ht="20.149999999999999" customHeight="1" x14ac:dyDescent="0.3">
      <c r="A201" s="21" t="s">
        <v>153</v>
      </c>
      <c r="B201" s="22"/>
      <c r="D201" s="55" t="s">
        <v>152</v>
      </c>
      <c r="E201" s="140" t="s">
        <v>153</v>
      </c>
      <c r="F201" s="140"/>
      <c r="G201" s="56" t="e">
        <f>IF(Voto!#REF!=1,"De acuerdo",IF(Voto!#REF!=2,"En desacuerdo",IF(Voto!#REF!=3,"Abstención","")))</f>
        <v>#REF!</v>
      </c>
      <c r="H201" s="59"/>
      <c r="I201" s="57" t="e">
        <f>Voto!#REF!</f>
        <v>#REF!</v>
      </c>
      <c r="J201" s="4" t="s">
        <v>490</v>
      </c>
      <c r="L201" s="4" t="str">
        <f t="shared" si="2"/>
        <v/>
      </c>
    </row>
    <row r="202" spans="1:12" s="4" customFormat="1" ht="20.149999999999999" customHeight="1" x14ac:dyDescent="0.3">
      <c r="A202" s="20" t="s">
        <v>195</v>
      </c>
      <c r="B202" s="6"/>
      <c r="D202" s="15" t="s">
        <v>194</v>
      </c>
      <c r="E202" s="139" t="s">
        <v>195</v>
      </c>
      <c r="F202" s="139"/>
      <c r="G202" s="56" t="e">
        <f>IF(Voto!#REF!=1,"De acuerdo",IF(Voto!#REF!=2,"En desacuerdo",IF(Voto!#REF!=3,"Abstención","")))</f>
        <v>#REF!</v>
      </c>
      <c r="H202" s="59"/>
      <c r="I202" s="57" t="e">
        <f>Voto!#REF!</f>
        <v>#REF!</v>
      </c>
      <c r="J202" s="4" t="s">
        <v>490</v>
      </c>
      <c r="L202" s="4" t="str">
        <f t="shared" si="2"/>
        <v/>
      </c>
    </row>
    <row r="203" spans="1:12" s="4" customFormat="1" ht="20.149999999999999" customHeight="1" x14ac:dyDescent="0.3">
      <c r="A203" s="21" t="s">
        <v>197</v>
      </c>
      <c r="B203" s="22"/>
      <c r="D203" s="55" t="s">
        <v>196</v>
      </c>
      <c r="E203" s="140" t="s">
        <v>197</v>
      </c>
      <c r="F203" s="140"/>
      <c r="G203" s="56" t="e">
        <f>IF(Voto!#REF!=1,"De acuerdo",IF(Voto!#REF!=2,"En desacuerdo",IF(Voto!#REF!=3,"Abstención","")))</f>
        <v>#REF!</v>
      </c>
      <c r="H203" s="59"/>
      <c r="I203" s="57" t="e">
        <f>Voto!#REF!</f>
        <v>#REF!</v>
      </c>
      <c r="J203" s="4" t="s">
        <v>490</v>
      </c>
      <c r="L203" s="4" t="str">
        <f t="shared" si="2"/>
        <v/>
      </c>
    </row>
    <row r="204" spans="1:12" s="4" customFormat="1" ht="26" x14ac:dyDescent="0.3">
      <c r="A204" s="20" t="s">
        <v>223</v>
      </c>
      <c r="B204" s="6"/>
      <c r="D204" s="15" t="s">
        <v>222</v>
      </c>
      <c r="E204" s="139" t="s">
        <v>223</v>
      </c>
      <c r="F204" s="139"/>
      <c r="G204" s="56" t="e">
        <f>IF(Voto!#REF!=1,"De acuerdo",IF(Voto!#REF!=2,"En desacuerdo",IF(Voto!#REF!=3,"Abstención","")))</f>
        <v>#REF!</v>
      </c>
      <c r="H204" s="59"/>
      <c r="I204" s="57" t="e">
        <f>Voto!#REF!</f>
        <v>#REF!</v>
      </c>
      <c r="J204" s="4" t="s">
        <v>490</v>
      </c>
      <c r="L204" s="4" t="str">
        <f t="shared" si="2"/>
        <v/>
      </c>
    </row>
    <row r="205" spans="1:12" s="4" customFormat="1" ht="39" x14ac:dyDescent="0.3">
      <c r="A205" s="21" t="s">
        <v>339</v>
      </c>
      <c r="B205" s="22"/>
      <c r="D205" s="55" t="s">
        <v>338</v>
      </c>
      <c r="E205" s="140" t="s">
        <v>339</v>
      </c>
      <c r="F205" s="140"/>
      <c r="G205" s="56" t="e">
        <f>IF(Voto!#REF!=1,"De acuerdo",IF(Voto!#REF!=2,"En desacuerdo",IF(Voto!#REF!=3,"Abstención","")))</f>
        <v>#REF!</v>
      </c>
      <c r="H205" s="59"/>
      <c r="I205" s="57" t="e">
        <f>Voto!#REF!</f>
        <v>#REF!</v>
      </c>
      <c r="J205" s="4" t="s">
        <v>490</v>
      </c>
      <c r="L205" s="4" t="str">
        <f t="shared" si="2"/>
        <v/>
      </c>
    </row>
    <row r="206" spans="1:12" s="4" customFormat="1" ht="39" x14ac:dyDescent="0.3">
      <c r="A206" s="20" t="s">
        <v>341</v>
      </c>
      <c r="B206" s="6"/>
      <c r="D206" s="15" t="s">
        <v>340</v>
      </c>
      <c r="E206" s="139" t="s">
        <v>341</v>
      </c>
      <c r="F206" s="139"/>
      <c r="G206" s="56" t="e">
        <f>IF(Voto!#REF!=1,"De acuerdo",IF(Voto!#REF!=2,"En desacuerdo",IF(Voto!#REF!=3,"Abstención","")))</f>
        <v>#REF!</v>
      </c>
      <c r="H206" s="59"/>
      <c r="I206" s="57" t="e">
        <f>Voto!#REF!</f>
        <v>#REF!</v>
      </c>
      <c r="J206" s="4" t="s">
        <v>490</v>
      </c>
      <c r="L206" s="4" t="str">
        <f t="shared" si="2"/>
        <v/>
      </c>
    </row>
    <row r="207" spans="1:12" s="4" customFormat="1" ht="39" x14ac:dyDescent="0.3">
      <c r="A207" s="21" t="s">
        <v>343</v>
      </c>
      <c r="B207" s="22"/>
      <c r="D207" s="55" t="s">
        <v>342</v>
      </c>
      <c r="E207" s="140" t="s">
        <v>343</v>
      </c>
      <c r="F207" s="140"/>
      <c r="G207" s="56" t="e">
        <f>IF(Voto!#REF!=1,"De acuerdo",IF(Voto!#REF!=2,"En desacuerdo",IF(Voto!#REF!=3,"Abstención","")))</f>
        <v>#REF!</v>
      </c>
      <c r="H207" s="59"/>
      <c r="I207" s="57" t="e">
        <f>Voto!#REF!</f>
        <v>#REF!</v>
      </c>
      <c r="J207" s="4" t="s">
        <v>490</v>
      </c>
      <c r="L207" s="4" t="str">
        <f t="shared" si="2"/>
        <v/>
      </c>
    </row>
    <row r="208" spans="1:12" s="4" customFormat="1" ht="26" x14ac:dyDescent="0.3">
      <c r="A208" s="20" t="s">
        <v>345</v>
      </c>
      <c r="B208" s="6"/>
      <c r="D208" s="15" t="s">
        <v>344</v>
      </c>
      <c r="E208" s="139" t="s">
        <v>345</v>
      </c>
      <c r="F208" s="139"/>
      <c r="G208" s="56" t="e">
        <f>IF(Voto!#REF!=1,"De acuerdo",IF(Voto!#REF!=2,"En desacuerdo",IF(Voto!#REF!=3,"Abstención","")))</f>
        <v>#REF!</v>
      </c>
      <c r="H208" s="59"/>
      <c r="I208" s="57" t="e">
        <f>Voto!#REF!</f>
        <v>#REF!</v>
      </c>
      <c r="J208" s="4" t="s">
        <v>490</v>
      </c>
      <c r="L208" s="4" t="str">
        <f t="shared" si="2"/>
        <v/>
      </c>
    </row>
    <row r="209" spans="1:12" s="4" customFormat="1" ht="26" x14ac:dyDescent="0.3">
      <c r="A209" s="21" t="s">
        <v>347</v>
      </c>
      <c r="B209" s="22"/>
      <c r="D209" s="55" t="s">
        <v>346</v>
      </c>
      <c r="E209" s="140" t="s">
        <v>347</v>
      </c>
      <c r="F209" s="140"/>
      <c r="G209" s="56" t="e">
        <f>IF(Voto!#REF!=1,"De acuerdo",IF(Voto!#REF!=2,"En desacuerdo",IF(Voto!#REF!=3,"Abstención","")))</f>
        <v>#REF!</v>
      </c>
      <c r="H209" s="59"/>
      <c r="I209" s="57" t="e">
        <f>Voto!#REF!</f>
        <v>#REF!</v>
      </c>
      <c r="J209" s="4" t="s">
        <v>490</v>
      </c>
      <c r="L209" s="4" t="str">
        <f t="shared" si="2"/>
        <v/>
      </c>
    </row>
    <row r="210" spans="1:12" s="4" customFormat="1" ht="26" x14ac:dyDescent="0.3">
      <c r="A210" s="20" t="s">
        <v>349</v>
      </c>
      <c r="B210" s="6"/>
      <c r="D210" s="15" t="s">
        <v>348</v>
      </c>
      <c r="E210" s="139" t="s">
        <v>349</v>
      </c>
      <c r="F210" s="139"/>
      <c r="G210" s="56" t="e">
        <f>IF(Voto!#REF!=1,"De acuerdo",IF(Voto!#REF!=2,"En desacuerdo",IF(Voto!#REF!=3,"Abstención","")))</f>
        <v>#REF!</v>
      </c>
      <c r="H210" s="59"/>
      <c r="I210" s="57" t="e">
        <f>Voto!#REF!</f>
        <v>#REF!</v>
      </c>
      <c r="J210" s="4" t="s">
        <v>490</v>
      </c>
      <c r="L210" s="4" t="str">
        <f t="shared" si="2"/>
        <v/>
      </c>
    </row>
    <row r="211" spans="1:12" s="4" customFormat="1" ht="39" x14ac:dyDescent="0.3">
      <c r="A211" s="21" t="s">
        <v>351</v>
      </c>
      <c r="B211" s="22"/>
      <c r="D211" s="55" t="s">
        <v>350</v>
      </c>
      <c r="E211" s="140" t="s">
        <v>351</v>
      </c>
      <c r="F211" s="140"/>
      <c r="G211" s="56" t="e">
        <f>IF(Voto!#REF!=1,"De acuerdo",IF(Voto!#REF!=2,"En desacuerdo",IF(Voto!#REF!=3,"Abstención","")))</f>
        <v>#REF!</v>
      </c>
      <c r="H211" s="59"/>
      <c r="I211" s="57" t="e">
        <f>Voto!#REF!</f>
        <v>#REF!</v>
      </c>
      <c r="J211" s="4" t="s">
        <v>490</v>
      </c>
      <c r="L211" s="4" t="str">
        <f t="shared" si="2"/>
        <v/>
      </c>
    </row>
    <row r="212" spans="1:12" s="4" customFormat="1" ht="39" x14ac:dyDescent="0.3">
      <c r="A212" s="20" t="s">
        <v>353</v>
      </c>
      <c r="B212" s="6"/>
      <c r="D212" s="15" t="s">
        <v>352</v>
      </c>
      <c r="E212" s="139" t="s">
        <v>353</v>
      </c>
      <c r="F212" s="139"/>
      <c r="G212" s="56" t="e">
        <f>IF(Voto!#REF!=1,"De acuerdo",IF(Voto!#REF!=2,"En desacuerdo",IF(Voto!#REF!=3,"Abstención","")))</f>
        <v>#REF!</v>
      </c>
      <c r="H212" s="59"/>
      <c r="I212" s="57" t="e">
        <f>Voto!#REF!</f>
        <v>#REF!</v>
      </c>
      <c r="J212" s="4" t="s">
        <v>490</v>
      </c>
      <c r="L212" s="4" t="str">
        <f t="shared" si="2"/>
        <v/>
      </c>
    </row>
    <row r="213" spans="1:12" s="4" customFormat="1" ht="39" x14ac:dyDescent="0.3">
      <c r="A213" s="21" t="s">
        <v>355</v>
      </c>
      <c r="B213" s="22"/>
      <c r="D213" s="55" t="s">
        <v>354</v>
      </c>
      <c r="E213" s="140" t="s">
        <v>355</v>
      </c>
      <c r="F213" s="140"/>
      <c r="G213" s="56" t="e">
        <f>IF(Voto!#REF!=1,"De acuerdo",IF(Voto!#REF!=2,"En desacuerdo",IF(Voto!#REF!=3,"Abstención","")))</f>
        <v>#REF!</v>
      </c>
      <c r="H213" s="59"/>
      <c r="I213" s="57" t="e">
        <f>Voto!#REF!</f>
        <v>#REF!</v>
      </c>
      <c r="J213" s="4" t="s">
        <v>490</v>
      </c>
      <c r="L213" s="4" t="str">
        <f t="shared" si="2"/>
        <v/>
      </c>
    </row>
    <row r="214" spans="1:12" s="4" customFormat="1" ht="39" x14ac:dyDescent="0.3">
      <c r="A214" s="20" t="s">
        <v>415</v>
      </c>
      <c r="B214" s="6"/>
      <c r="D214" s="15" t="s">
        <v>414</v>
      </c>
      <c r="E214" s="139" t="s">
        <v>415</v>
      </c>
      <c r="F214" s="139"/>
      <c r="G214" s="56" t="e">
        <f>IF(Voto!#REF!=1,"De acuerdo",IF(Voto!#REF!=2,"En desacuerdo",IF(Voto!#REF!=3,"Abstención","")))</f>
        <v>#REF!</v>
      </c>
      <c r="H214" s="59"/>
      <c r="I214" s="57" t="e">
        <f>Voto!#REF!</f>
        <v>#REF!</v>
      </c>
      <c r="J214" s="4" t="s">
        <v>490</v>
      </c>
      <c r="L214" s="4" t="str">
        <f t="shared" si="2"/>
        <v/>
      </c>
    </row>
    <row r="215" spans="1:12" s="4" customFormat="1" ht="13" x14ac:dyDescent="0.3">
      <c r="A215" s="6"/>
      <c r="B215" s="6"/>
      <c r="D215" s="3"/>
      <c r="E215" s="6"/>
      <c r="G215" s="4" t="e">
        <f>IF(Voto!#REF!=1,"De acuerdo",IF(Voto!#REF!=2,"En desacuerdo",IF(Voto!#REF!=3,"Abstención","")))</f>
        <v>#REF!</v>
      </c>
      <c r="H215" s="26"/>
      <c r="I215" s="6" t="e">
        <f>Voto!#REF!</f>
        <v>#REF!</v>
      </c>
      <c r="J215" s="4" t="s">
        <v>490</v>
      </c>
      <c r="L215" s="4" t="str">
        <f t="shared" si="2"/>
        <v/>
      </c>
    </row>
    <row r="216" spans="1:12" s="4" customFormat="1" x14ac:dyDescent="0.3">
      <c r="A216" s="13"/>
      <c r="B216" s="13"/>
      <c r="D216" s="51" t="s">
        <v>492</v>
      </c>
      <c r="E216" s="13"/>
      <c r="F216" s="12"/>
      <c r="G216" s="12" t="e">
        <f>IF(Voto!#REF!=1,"De acuerdo",IF(Voto!#REF!=2,"En desacuerdo",IF(Voto!#REF!=3,"Abstención","")))</f>
        <v>#REF!</v>
      </c>
      <c r="H216" s="13"/>
      <c r="I216" s="13" t="e">
        <f>Voto!#REF!</f>
        <v>#REF!</v>
      </c>
      <c r="J216" s="47" t="s">
        <v>490</v>
      </c>
      <c r="L216" s="4" t="str">
        <f t="shared" si="2"/>
        <v/>
      </c>
    </row>
    <row r="217" spans="1:12" s="4" customFormat="1" ht="4" customHeight="1" x14ac:dyDescent="0.3">
      <c r="A217" s="6"/>
      <c r="B217" s="6"/>
      <c r="D217" s="3"/>
      <c r="E217" s="6"/>
      <c r="G217" s="4" t="e">
        <f>IF(Voto!#REF!=1,"De acuerdo",IF(Voto!#REF!=2,"En desacuerdo",IF(Voto!#REF!=3,"Abstención","")))</f>
        <v>#REF!</v>
      </c>
      <c r="H217" s="26"/>
      <c r="I217" s="6" t="e">
        <f>Voto!#REF!</f>
        <v>#REF!</v>
      </c>
      <c r="J217" s="4" t="s">
        <v>490</v>
      </c>
      <c r="L217" s="4" t="str">
        <f t="shared" si="2"/>
        <v/>
      </c>
    </row>
    <row r="218" spans="1:12" customFormat="1" ht="14.5" x14ac:dyDescent="0.35">
      <c r="D218" s="142" t="s">
        <v>472</v>
      </c>
      <c r="E218" s="142"/>
      <c r="F218" s="142"/>
      <c r="G218" s="70" t="e">
        <f>IF(Voto!#REF!=1,"De acuerdo",IF(Voto!#REF!=2,"En desacuerdo",IF(Voto!#REF!=3,"Abstención","")))</f>
        <v>#REF!</v>
      </c>
      <c r="H218" s="70"/>
      <c r="I218" s="70" t="e">
        <f>Voto!#REF!</f>
        <v>#REF!</v>
      </c>
      <c r="J218" s="70"/>
      <c r="L218" t="str">
        <f t="shared" si="2"/>
        <v/>
      </c>
    </row>
    <row r="219" spans="1:12" customFormat="1" ht="14.5" x14ac:dyDescent="0.35">
      <c r="D219" s="142" t="s">
        <v>471</v>
      </c>
      <c r="E219" s="142"/>
      <c r="F219" s="142"/>
      <c r="G219" s="70" t="e">
        <f>IF(Voto!#REF!=1,"De acuerdo",IF(Voto!#REF!=2,"En desacuerdo",IF(Voto!#REF!=3,"Abstención","")))</f>
        <v>#REF!</v>
      </c>
      <c r="H219" s="70"/>
      <c r="I219" s="70" t="e">
        <f>Voto!#REF!</f>
        <v>#REF!</v>
      </c>
      <c r="J219" s="70"/>
      <c r="L219" t="str">
        <f t="shared" si="2"/>
        <v/>
      </c>
    </row>
    <row r="220" spans="1:12" customFormat="1" ht="14.5" x14ac:dyDescent="0.35">
      <c r="D220" s="142" t="s">
        <v>464</v>
      </c>
      <c r="E220" s="142"/>
      <c r="F220" s="142"/>
      <c r="G220" s="70" t="e">
        <f>IF(Voto!#REF!=1,"De acuerdo",IF(Voto!#REF!=2,"En desacuerdo",IF(Voto!#REF!=3,"Abstención","")))</f>
        <v>#REF!</v>
      </c>
      <c r="H220" s="70"/>
      <c r="I220" s="70" t="e">
        <f>Voto!#REF!</f>
        <v>#REF!</v>
      </c>
      <c r="J220" s="70"/>
      <c r="L220" t="str">
        <f t="shared" si="2"/>
        <v/>
      </c>
    </row>
    <row r="221" spans="1:12" customFormat="1" ht="14.5" x14ac:dyDescent="0.35">
      <c r="D221" s="142" t="s">
        <v>462</v>
      </c>
      <c r="E221" s="142"/>
      <c r="F221" s="142"/>
      <c r="G221" s="70" t="e">
        <f>IF(Voto!#REF!=1,"De acuerdo",IF(Voto!#REF!=2,"En desacuerdo",IF(Voto!#REF!=3,"Abstención","")))</f>
        <v>#REF!</v>
      </c>
      <c r="H221" s="70"/>
      <c r="I221" s="70" t="e">
        <f>Voto!#REF!</f>
        <v>#REF!</v>
      </c>
      <c r="J221" s="70"/>
      <c r="L221" t="str">
        <f t="shared" si="2"/>
        <v/>
      </c>
    </row>
    <row r="222" spans="1:12" customFormat="1" ht="14.5" x14ac:dyDescent="0.35">
      <c r="D222" s="142" t="s">
        <v>477</v>
      </c>
      <c r="E222" s="142"/>
      <c r="F222" s="142"/>
      <c r="G222" s="70" t="e">
        <f>IF(Voto!#REF!=1,"De acuerdo",IF(Voto!#REF!=2,"En desacuerdo",IF(Voto!#REF!=3,"Abstención","")))</f>
        <v>#REF!</v>
      </c>
      <c r="H222" s="70"/>
      <c r="I222" s="70" t="e">
        <f>Voto!#REF!</f>
        <v>#REF!</v>
      </c>
      <c r="J222" s="70"/>
      <c r="L222" t="str">
        <f t="shared" si="2"/>
        <v/>
      </c>
    </row>
    <row r="223" spans="1:12" customFormat="1" ht="14.5" x14ac:dyDescent="0.35">
      <c r="D223" s="142" t="s">
        <v>460</v>
      </c>
      <c r="E223" s="142"/>
      <c r="F223" s="142"/>
      <c r="G223" s="70" t="e">
        <f>IF(Voto!#REF!=1,"De acuerdo",IF(Voto!#REF!=2,"En desacuerdo",IF(Voto!#REF!=3,"Abstención","")))</f>
        <v>#REF!</v>
      </c>
      <c r="H223" s="70"/>
      <c r="I223" s="70" t="e">
        <f>Voto!#REF!</f>
        <v>#REF!</v>
      </c>
      <c r="J223" s="70"/>
      <c r="L223" t="str">
        <f t="shared" si="2"/>
        <v/>
      </c>
    </row>
    <row r="224" spans="1:12" customFormat="1" ht="14.5" x14ac:dyDescent="0.35">
      <c r="D224" s="142" t="s">
        <v>474</v>
      </c>
      <c r="E224" s="142"/>
      <c r="F224" s="142"/>
      <c r="G224" s="70" t="e">
        <f>IF(Voto!#REF!=1,"De acuerdo",IF(Voto!#REF!=2,"En desacuerdo",IF(Voto!#REF!=3,"Abstención","")))</f>
        <v>#REF!</v>
      </c>
      <c r="H224" s="70"/>
      <c r="I224" s="70" t="e">
        <f>Voto!#REF!</f>
        <v>#REF!</v>
      </c>
      <c r="J224" s="70"/>
      <c r="L224" t="str">
        <f t="shared" si="2"/>
        <v/>
      </c>
    </row>
    <row r="225" spans="1:12" customFormat="1" ht="14.5" x14ac:dyDescent="0.35">
      <c r="D225" s="142" t="s">
        <v>463</v>
      </c>
      <c r="E225" s="142"/>
      <c r="F225" s="142"/>
      <c r="G225" s="70" t="e">
        <f>IF(Voto!#REF!=1,"De acuerdo",IF(Voto!#REF!=2,"En desacuerdo",IF(Voto!#REF!=3,"Abstención","")))</f>
        <v>#REF!</v>
      </c>
      <c r="H225" s="70"/>
      <c r="I225" s="70" t="e">
        <f>Voto!#REF!</f>
        <v>#REF!</v>
      </c>
      <c r="J225" s="70"/>
      <c r="L225" t="str">
        <f t="shared" si="2"/>
        <v/>
      </c>
    </row>
    <row r="226" spans="1:12" customFormat="1" ht="14.5" x14ac:dyDescent="0.35">
      <c r="D226" s="142" t="s">
        <v>461</v>
      </c>
      <c r="E226" s="142"/>
      <c r="F226" s="142"/>
      <c r="G226" s="70" t="e">
        <f>IF(Voto!#REF!=1,"De acuerdo",IF(Voto!#REF!=2,"En desacuerdo",IF(Voto!#REF!=3,"Abstención","")))</f>
        <v>#REF!</v>
      </c>
      <c r="H226" s="70"/>
      <c r="I226" s="70" t="e">
        <f>Voto!#REF!</f>
        <v>#REF!</v>
      </c>
      <c r="J226" s="70"/>
      <c r="L226" t="str">
        <f t="shared" si="2"/>
        <v/>
      </c>
    </row>
    <row r="227" spans="1:12" customFormat="1" ht="14.5" x14ac:dyDescent="0.35">
      <c r="D227" s="142" t="s">
        <v>478</v>
      </c>
      <c r="E227" s="142"/>
      <c r="F227" s="142"/>
      <c r="G227" s="70" t="e">
        <f>IF(Voto!#REF!=1,"De acuerdo",IF(Voto!#REF!=2,"En desacuerdo",IF(Voto!#REF!=3,"Abstención","")))</f>
        <v>#REF!</v>
      </c>
      <c r="H227" s="70"/>
      <c r="I227" s="70" t="e">
        <f>Voto!#REF!</f>
        <v>#REF!</v>
      </c>
      <c r="J227" s="70"/>
      <c r="L227" t="str">
        <f t="shared" si="2"/>
        <v/>
      </c>
    </row>
    <row r="228" spans="1:12" customFormat="1" ht="14.5" x14ac:dyDescent="0.35">
      <c r="D228" s="142" t="s">
        <v>454</v>
      </c>
      <c r="E228" s="142"/>
      <c r="F228" s="142"/>
      <c r="G228" s="70" t="e">
        <f>IF(Voto!#REF!=1,"De acuerdo",IF(Voto!#REF!=2,"En desacuerdo",IF(Voto!#REF!=3,"Abstención","")))</f>
        <v>#REF!</v>
      </c>
      <c r="H228" s="70"/>
      <c r="I228" s="70" t="e">
        <f>Voto!#REF!</f>
        <v>#REF!</v>
      </c>
      <c r="J228" s="70"/>
      <c r="L228" t="str">
        <f t="shared" si="2"/>
        <v/>
      </c>
    </row>
    <row r="229" spans="1:12" customFormat="1" ht="14.5" x14ac:dyDescent="0.35">
      <c r="D229" s="142" t="s">
        <v>469</v>
      </c>
      <c r="E229" s="142"/>
      <c r="F229" s="142"/>
      <c r="G229" s="70" t="e">
        <f>IF(Voto!#REF!=1,"De acuerdo",IF(Voto!#REF!=2,"En desacuerdo",IF(Voto!#REF!=3,"Abstención","")))</f>
        <v>#REF!</v>
      </c>
      <c r="H229" s="70"/>
      <c r="I229" s="70" t="e">
        <f>Voto!#REF!</f>
        <v>#REF!</v>
      </c>
      <c r="J229" s="70"/>
      <c r="L229" t="str">
        <f t="shared" si="2"/>
        <v/>
      </c>
    </row>
    <row r="230" spans="1:12" customFormat="1" ht="14.5" x14ac:dyDescent="0.35">
      <c r="D230" s="142" t="s">
        <v>468</v>
      </c>
      <c r="E230" s="142"/>
      <c r="F230" s="142"/>
      <c r="G230" s="70" t="e">
        <f>IF(Voto!#REF!=1,"De acuerdo",IF(Voto!#REF!=2,"En desacuerdo",IF(Voto!#REF!=3,"Abstención","")))</f>
        <v>#REF!</v>
      </c>
      <c r="H230" s="70"/>
      <c r="I230" s="70" t="e">
        <f>Voto!#REF!</f>
        <v>#REF!</v>
      </c>
      <c r="J230" s="70"/>
      <c r="L230" t="str">
        <f t="shared" si="2"/>
        <v/>
      </c>
    </row>
    <row r="231" spans="1:12" customFormat="1" ht="14.5" x14ac:dyDescent="0.35">
      <c r="D231" s="142" t="s">
        <v>466</v>
      </c>
      <c r="E231" s="142"/>
      <c r="F231" s="142"/>
      <c r="G231" s="70" t="e">
        <f>IF(Voto!#REF!=1,"De acuerdo",IF(Voto!#REF!=2,"En desacuerdo",IF(Voto!#REF!=3,"Abstención","")))</f>
        <v>#REF!</v>
      </c>
      <c r="H231" s="70"/>
      <c r="I231" s="70" t="e">
        <f>Voto!#REF!</f>
        <v>#REF!</v>
      </c>
      <c r="J231" s="70"/>
      <c r="L231" t="str">
        <f t="shared" si="2"/>
        <v/>
      </c>
    </row>
    <row r="232" spans="1:12" customFormat="1" ht="14.5" x14ac:dyDescent="0.35">
      <c r="D232" s="142" t="s">
        <v>475</v>
      </c>
      <c r="E232" s="142"/>
      <c r="F232" s="142"/>
      <c r="G232" s="70" t="e">
        <f>IF(Voto!#REF!=1,"De acuerdo",IF(Voto!#REF!=2,"En desacuerdo",IF(Voto!#REF!=3,"Abstención","")))</f>
        <v>#REF!</v>
      </c>
      <c r="H232" s="70"/>
      <c r="I232" s="70" t="e">
        <f>Voto!#REF!</f>
        <v>#REF!</v>
      </c>
      <c r="J232" s="70"/>
      <c r="L232" t="str">
        <f t="shared" si="2"/>
        <v/>
      </c>
    </row>
    <row r="233" spans="1:12" customFormat="1" ht="14.5" x14ac:dyDescent="0.35">
      <c r="D233" s="142" t="s">
        <v>470</v>
      </c>
      <c r="E233" s="142"/>
      <c r="F233" s="142"/>
      <c r="G233" s="70" t="e">
        <f>IF(Voto!#REF!=1,"De acuerdo",IF(Voto!#REF!=2,"En desacuerdo",IF(Voto!#REF!=3,"Abstención","")))</f>
        <v>#REF!</v>
      </c>
      <c r="H233" s="70"/>
      <c r="I233" s="70" t="e">
        <f>Voto!#REF!</f>
        <v>#REF!</v>
      </c>
      <c r="J233" s="70"/>
      <c r="L233" t="str">
        <f t="shared" si="2"/>
        <v/>
      </c>
    </row>
    <row r="234" spans="1:12" customFormat="1" ht="4" customHeight="1" x14ac:dyDescent="0.35">
      <c r="G234" t="e">
        <f>IF(Voto!#REF!=1,"De acuerdo",IF(Voto!#REF!=2,"En desacuerdo",IF(Voto!#REF!=3,"Abstención","")))</f>
        <v>#REF!</v>
      </c>
      <c r="I234" t="e">
        <f>Voto!#REF!</f>
        <v>#REF!</v>
      </c>
      <c r="L234" t="str">
        <f t="shared" si="2"/>
        <v/>
      </c>
    </row>
    <row r="235" spans="1:12" s="4" customFormat="1" ht="16" customHeight="1" x14ac:dyDescent="0.3">
      <c r="A235" s="5" t="s">
        <v>486</v>
      </c>
      <c r="B235" s="52"/>
      <c r="D235" s="27" t="s">
        <v>485</v>
      </c>
      <c r="E235" s="141" t="s">
        <v>486</v>
      </c>
      <c r="F235" s="141"/>
      <c r="G235" s="68" t="e">
        <f>IF(Voto!#REF!=1,"De acuerdo",IF(Voto!#REF!=2,"En desacuerdo",IF(Voto!#REF!=3,"Abstención","")))</f>
        <v>#REF!</v>
      </c>
      <c r="H235" s="68"/>
      <c r="I235" s="68" t="e">
        <f>Voto!#REF!</f>
        <v>#REF!</v>
      </c>
      <c r="J235" s="48" t="s">
        <v>490</v>
      </c>
      <c r="L235" s="4" t="str">
        <f t="shared" si="2"/>
        <v/>
      </c>
    </row>
    <row r="236" spans="1:12" s="4" customFormat="1" ht="16" customHeight="1" x14ac:dyDescent="0.3">
      <c r="A236" s="7"/>
      <c r="B236" s="25"/>
      <c r="D236" s="17" t="s">
        <v>472</v>
      </c>
      <c r="E236" s="18"/>
      <c r="F236" s="18"/>
      <c r="G236" s="18" t="e">
        <f>IF(Voto!#REF!=1,"De acuerdo",IF(Voto!#REF!=2,"En desacuerdo",IF(Voto!#REF!=3,"Abstención","")))</f>
        <v>#REF!</v>
      </c>
      <c r="H236" s="18"/>
      <c r="I236" s="23" t="e">
        <f>Voto!#REF!</f>
        <v>#REF!</v>
      </c>
      <c r="J236" s="46" t="s">
        <v>490</v>
      </c>
      <c r="L236" s="4" t="str">
        <f t="shared" si="2"/>
        <v/>
      </c>
    </row>
    <row r="237" spans="1:12" s="4" customFormat="1" ht="26" x14ac:dyDescent="0.3">
      <c r="A237" s="21" t="s">
        <v>293</v>
      </c>
      <c r="B237" s="22"/>
      <c r="D237" s="55" t="s">
        <v>292</v>
      </c>
      <c r="E237" s="140" t="s">
        <v>293</v>
      </c>
      <c r="F237" s="140"/>
      <c r="G237" s="56" t="e">
        <f>IF(Voto!#REF!=1,"De acuerdo",IF(Voto!#REF!=2,"En desacuerdo",IF(Voto!#REF!=3,"Abstención","")))</f>
        <v>#REF!</v>
      </c>
      <c r="H237" s="59"/>
      <c r="I237" s="57" t="e">
        <f>Voto!#REF!</f>
        <v>#REF!</v>
      </c>
      <c r="J237" s="4" t="s">
        <v>490</v>
      </c>
      <c r="L237" s="4" t="str">
        <f t="shared" si="2"/>
        <v/>
      </c>
    </row>
    <row r="238" spans="1:12" s="4" customFormat="1" ht="16" customHeight="1" x14ac:dyDescent="0.3">
      <c r="A238" s="7"/>
      <c r="B238" s="25"/>
      <c r="D238" s="65" t="s">
        <v>471</v>
      </c>
      <c r="E238" s="64"/>
      <c r="F238" s="64"/>
      <c r="G238" s="64" t="e">
        <f>IF(Voto!#REF!=1,"De acuerdo",IF(Voto!#REF!=2,"En desacuerdo",IF(Voto!#REF!=3,"Abstención","")))</f>
        <v>#REF!</v>
      </c>
      <c r="H238" s="64"/>
      <c r="I238" s="60" t="e">
        <f>Voto!#REF!</f>
        <v>#REF!</v>
      </c>
      <c r="J238" s="46" t="s">
        <v>490</v>
      </c>
      <c r="L238" s="4" t="str">
        <f t="shared" si="2"/>
        <v/>
      </c>
    </row>
    <row r="239" spans="1:12" s="4" customFormat="1" ht="20.149999999999999" customHeight="1" x14ac:dyDescent="0.3">
      <c r="A239" s="21" t="s">
        <v>113</v>
      </c>
      <c r="B239" s="22"/>
      <c r="D239" s="55" t="s">
        <v>112</v>
      </c>
      <c r="E239" s="140" t="s">
        <v>113</v>
      </c>
      <c r="F239" s="140"/>
      <c r="G239" s="56" t="e">
        <f>IF(Voto!#REF!=1,"De acuerdo",IF(Voto!#REF!=2,"En desacuerdo",IF(Voto!#REF!=3,"Abstención","")))</f>
        <v>#REF!</v>
      </c>
      <c r="H239" s="59"/>
      <c r="I239" s="57" t="e">
        <f>Voto!#REF!</f>
        <v>#REF!</v>
      </c>
      <c r="J239" s="4" t="s">
        <v>490</v>
      </c>
      <c r="L239" s="4" t="str">
        <f t="shared" si="2"/>
        <v/>
      </c>
    </row>
    <row r="240" spans="1:12" s="4" customFormat="1" ht="20.149999999999999" customHeight="1" x14ac:dyDescent="0.3">
      <c r="A240" s="20" t="s">
        <v>283</v>
      </c>
      <c r="B240" s="6"/>
      <c r="D240" s="15" t="s">
        <v>282</v>
      </c>
      <c r="E240" s="139" t="s">
        <v>283</v>
      </c>
      <c r="F240" s="139"/>
      <c r="G240" s="56" t="e">
        <f>IF(Voto!#REF!=1,"De acuerdo",IF(Voto!#REF!=2,"En desacuerdo",IF(Voto!#REF!=3,"Abstención","")))</f>
        <v>#REF!</v>
      </c>
      <c r="H240" s="59"/>
      <c r="I240" s="57" t="e">
        <f>Voto!#REF!</f>
        <v>#REF!</v>
      </c>
      <c r="J240" s="4" t="s">
        <v>490</v>
      </c>
      <c r="L240" s="4" t="str">
        <f t="shared" si="2"/>
        <v/>
      </c>
    </row>
    <row r="241" spans="1:12" s="4" customFormat="1" ht="39" x14ac:dyDescent="0.3">
      <c r="A241" s="21" t="s">
        <v>319</v>
      </c>
      <c r="B241" s="22"/>
      <c r="D241" s="55" t="s">
        <v>318</v>
      </c>
      <c r="E241" s="140" t="s">
        <v>319</v>
      </c>
      <c r="F241" s="140"/>
      <c r="G241" s="56" t="e">
        <f>IF(Voto!#REF!=1,"De acuerdo",IF(Voto!#REF!=2,"En desacuerdo",IF(Voto!#REF!=3,"Abstención","")))</f>
        <v>#REF!</v>
      </c>
      <c r="H241" s="59"/>
      <c r="I241" s="57" t="e">
        <f>Voto!#REF!</f>
        <v>#REF!</v>
      </c>
      <c r="J241" s="4" t="s">
        <v>490</v>
      </c>
      <c r="L241" s="4" t="str">
        <f t="shared" si="2"/>
        <v/>
      </c>
    </row>
    <row r="242" spans="1:12" s="4" customFormat="1" ht="39" x14ac:dyDescent="0.3">
      <c r="A242" s="20" t="s">
        <v>323</v>
      </c>
      <c r="B242" s="6"/>
      <c r="D242" s="15" t="s">
        <v>322</v>
      </c>
      <c r="E242" s="139" t="s">
        <v>323</v>
      </c>
      <c r="F242" s="139"/>
      <c r="G242" s="56" t="e">
        <f>IF(Voto!#REF!=1,"De acuerdo",IF(Voto!#REF!=2,"En desacuerdo",IF(Voto!#REF!=3,"Abstención","")))</f>
        <v>#REF!</v>
      </c>
      <c r="H242" s="59"/>
      <c r="I242" s="57" t="e">
        <f>Voto!#REF!</f>
        <v>#REF!</v>
      </c>
      <c r="J242" s="4" t="s">
        <v>490</v>
      </c>
      <c r="L242" s="4" t="str">
        <f t="shared" ref="L242:L305" si="3">IF(K242=2,"Por favor justifique su voto","")</f>
        <v/>
      </c>
    </row>
    <row r="243" spans="1:12" s="4" customFormat="1" ht="52" x14ac:dyDescent="0.3">
      <c r="A243" s="21" t="s">
        <v>325</v>
      </c>
      <c r="B243" s="22"/>
      <c r="D243" s="55" t="s">
        <v>324</v>
      </c>
      <c r="E243" s="140" t="s">
        <v>325</v>
      </c>
      <c r="F243" s="140"/>
      <c r="G243" s="56" t="e">
        <f>IF(Voto!#REF!=1,"De acuerdo",IF(Voto!#REF!=2,"En desacuerdo",IF(Voto!#REF!=3,"Abstención","")))</f>
        <v>#REF!</v>
      </c>
      <c r="H243" s="59"/>
      <c r="I243" s="57" t="e">
        <f>Voto!#REF!</f>
        <v>#REF!</v>
      </c>
      <c r="J243" s="4" t="s">
        <v>490</v>
      </c>
      <c r="L243" s="4" t="str">
        <f t="shared" si="3"/>
        <v/>
      </c>
    </row>
    <row r="244" spans="1:12" s="4" customFormat="1" ht="16" customHeight="1" x14ac:dyDescent="0.3">
      <c r="A244" s="7"/>
      <c r="B244" s="25"/>
      <c r="D244" s="65" t="s">
        <v>464</v>
      </c>
      <c r="E244" s="64"/>
      <c r="F244" s="64"/>
      <c r="G244" s="64" t="e">
        <f>IF(Voto!#REF!=1,"De acuerdo",IF(Voto!#REF!=2,"En desacuerdo",IF(Voto!#REF!=3,"Abstención","")))</f>
        <v>#REF!</v>
      </c>
      <c r="H244" s="64"/>
      <c r="I244" s="60" t="e">
        <f>Voto!#REF!</f>
        <v>#REF!</v>
      </c>
      <c r="J244" s="46" t="s">
        <v>490</v>
      </c>
      <c r="L244" s="4" t="str">
        <f t="shared" si="3"/>
        <v/>
      </c>
    </row>
    <row r="245" spans="1:12" s="4" customFormat="1" ht="39" x14ac:dyDescent="0.3">
      <c r="A245" s="21" t="s">
        <v>269</v>
      </c>
      <c r="B245" s="22"/>
      <c r="D245" s="55" t="s">
        <v>268</v>
      </c>
      <c r="E245" s="140" t="s">
        <v>269</v>
      </c>
      <c r="F245" s="140"/>
      <c r="G245" s="56" t="e">
        <f>IF(Voto!#REF!=1,"De acuerdo",IF(Voto!#REF!=2,"En desacuerdo",IF(Voto!#REF!=3,"Abstención","")))</f>
        <v>#REF!</v>
      </c>
      <c r="H245" s="59"/>
      <c r="I245" s="57" t="e">
        <f>Voto!#REF!</f>
        <v>#REF!</v>
      </c>
      <c r="J245" s="4" t="s">
        <v>490</v>
      </c>
      <c r="L245" s="4" t="str">
        <f t="shared" si="3"/>
        <v/>
      </c>
    </row>
    <row r="246" spans="1:12" s="4" customFormat="1" ht="78" x14ac:dyDescent="0.3">
      <c r="A246" s="20" t="s">
        <v>271</v>
      </c>
      <c r="B246" s="6"/>
      <c r="D246" s="15" t="s">
        <v>270</v>
      </c>
      <c r="E246" s="139" t="s">
        <v>271</v>
      </c>
      <c r="F246" s="139"/>
      <c r="G246" s="56" t="e">
        <f>IF(Voto!#REF!=1,"De acuerdo",IF(Voto!#REF!=2,"En desacuerdo",IF(Voto!#REF!=3,"Abstención","")))</f>
        <v>#REF!</v>
      </c>
      <c r="H246" s="59"/>
      <c r="I246" s="57" t="e">
        <f>Voto!#REF!</f>
        <v>#REF!</v>
      </c>
      <c r="J246" s="4" t="s">
        <v>490</v>
      </c>
      <c r="L246" s="4" t="str">
        <f t="shared" si="3"/>
        <v/>
      </c>
    </row>
    <row r="247" spans="1:12" s="4" customFormat="1" ht="65" x14ac:dyDescent="0.3">
      <c r="A247" s="21" t="s">
        <v>273</v>
      </c>
      <c r="B247" s="22"/>
      <c r="D247" s="55" t="s">
        <v>272</v>
      </c>
      <c r="E247" s="140" t="s">
        <v>273</v>
      </c>
      <c r="F247" s="140"/>
      <c r="G247" s="56" t="e">
        <f>IF(Voto!#REF!=1,"De acuerdo",IF(Voto!#REF!=2,"En desacuerdo",IF(Voto!#REF!=3,"Abstención","")))</f>
        <v>#REF!</v>
      </c>
      <c r="H247" s="59"/>
      <c r="I247" s="57" t="e">
        <f>Voto!#REF!</f>
        <v>#REF!</v>
      </c>
      <c r="J247" s="4" t="s">
        <v>490</v>
      </c>
      <c r="L247" s="4" t="str">
        <f t="shared" si="3"/>
        <v/>
      </c>
    </row>
    <row r="248" spans="1:12" s="4" customFormat="1" ht="16" customHeight="1" x14ac:dyDescent="0.3">
      <c r="A248" s="7"/>
      <c r="B248" s="25"/>
      <c r="D248" s="65" t="s">
        <v>462</v>
      </c>
      <c r="E248" s="64"/>
      <c r="F248" s="64"/>
      <c r="G248" s="64" t="e">
        <f>IF(Voto!#REF!=1,"De acuerdo",IF(Voto!#REF!=2,"En desacuerdo",IF(Voto!#REF!=3,"Abstención","")))</f>
        <v>#REF!</v>
      </c>
      <c r="H248" s="64"/>
      <c r="I248" s="60" t="e">
        <f>Voto!#REF!</f>
        <v>#REF!</v>
      </c>
      <c r="J248" s="46" t="s">
        <v>490</v>
      </c>
      <c r="L248" s="4" t="str">
        <f t="shared" si="3"/>
        <v/>
      </c>
    </row>
    <row r="249" spans="1:12" s="4" customFormat="1" ht="26" x14ac:dyDescent="0.3">
      <c r="A249" s="21" t="s">
        <v>275</v>
      </c>
      <c r="B249" s="22"/>
      <c r="D249" s="55" t="s">
        <v>274</v>
      </c>
      <c r="E249" s="140" t="s">
        <v>275</v>
      </c>
      <c r="F249" s="140"/>
      <c r="G249" s="56" t="e">
        <f>IF(Voto!#REF!=1,"De acuerdo",IF(Voto!#REF!=2,"En desacuerdo",IF(Voto!#REF!=3,"Abstención","")))</f>
        <v>#REF!</v>
      </c>
      <c r="H249" s="59"/>
      <c r="I249" s="57" t="e">
        <f>Voto!#REF!</f>
        <v>#REF!</v>
      </c>
      <c r="J249" s="4" t="s">
        <v>490</v>
      </c>
      <c r="L249" s="4" t="str">
        <f t="shared" si="3"/>
        <v/>
      </c>
    </row>
    <row r="250" spans="1:12" s="4" customFormat="1" ht="52" x14ac:dyDescent="0.3">
      <c r="A250" s="20" t="s">
        <v>279</v>
      </c>
      <c r="B250" s="6"/>
      <c r="D250" s="15" t="s">
        <v>278</v>
      </c>
      <c r="E250" s="139" t="s">
        <v>279</v>
      </c>
      <c r="F250" s="139"/>
      <c r="G250" s="56" t="e">
        <f>IF(Voto!#REF!=1,"De acuerdo",IF(Voto!#REF!=2,"En desacuerdo",IF(Voto!#REF!=3,"Abstención","")))</f>
        <v>#REF!</v>
      </c>
      <c r="H250" s="59"/>
      <c r="I250" s="57" t="e">
        <f>Voto!#REF!</f>
        <v>#REF!</v>
      </c>
      <c r="J250" s="4" t="s">
        <v>490</v>
      </c>
      <c r="L250" s="4" t="str">
        <f t="shared" si="3"/>
        <v/>
      </c>
    </row>
    <row r="251" spans="1:12" s="4" customFormat="1" ht="16" customHeight="1" x14ac:dyDescent="0.3">
      <c r="A251" s="7"/>
      <c r="B251" s="25"/>
      <c r="D251" s="65" t="s">
        <v>477</v>
      </c>
      <c r="E251" s="64"/>
      <c r="F251" s="64"/>
      <c r="G251" s="64" t="e">
        <f>IF(Voto!#REF!=1,"De acuerdo",IF(Voto!#REF!=2,"En desacuerdo",IF(Voto!#REF!=3,"Abstención","")))</f>
        <v>#REF!</v>
      </c>
      <c r="H251" s="64"/>
      <c r="I251" s="60" t="e">
        <f>Voto!#REF!</f>
        <v>#REF!</v>
      </c>
      <c r="J251" s="46" t="s">
        <v>490</v>
      </c>
      <c r="L251" s="4" t="str">
        <f t="shared" si="3"/>
        <v/>
      </c>
    </row>
    <row r="252" spans="1:12" s="4" customFormat="1" ht="20.149999999999999" customHeight="1" x14ac:dyDescent="0.3">
      <c r="A252" s="21" t="s">
        <v>217</v>
      </c>
      <c r="B252" s="22"/>
      <c r="D252" s="55" t="s">
        <v>216</v>
      </c>
      <c r="E252" s="140" t="s">
        <v>217</v>
      </c>
      <c r="F252" s="140"/>
      <c r="G252" s="56" t="e">
        <f>IF(Voto!#REF!=1,"De acuerdo",IF(Voto!#REF!=2,"En desacuerdo",IF(Voto!#REF!=3,"Abstención","")))</f>
        <v>#REF!</v>
      </c>
      <c r="H252" s="59"/>
      <c r="I252" s="57" t="e">
        <f>Voto!#REF!</f>
        <v>#REF!</v>
      </c>
      <c r="J252" s="4" t="s">
        <v>490</v>
      </c>
      <c r="L252" s="4" t="str">
        <f t="shared" si="3"/>
        <v/>
      </c>
    </row>
    <row r="253" spans="1:12" s="4" customFormat="1" ht="16" customHeight="1" x14ac:dyDescent="0.3">
      <c r="A253" s="7"/>
      <c r="B253" s="25"/>
      <c r="D253" s="65" t="s">
        <v>460</v>
      </c>
      <c r="E253" s="64"/>
      <c r="F253" s="64"/>
      <c r="G253" s="64" t="e">
        <f>IF(Voto!#REF!=1,"De acuerdo",IF(Voto!#REF!=2,"En desacuerdo",IF(Voto!#REF!=3,"Abstención","")))</f>
        <v>#REF!</v>
      </c>
      <c r="H253" s="64"/>
      <c r="I253" s="60" t="e">
        <f>Voto!#REF!</f>
        <v>#REF!</v>
      </c>
      <c r="J253" s="46" t="s">
        <v>490</v>
      </c>
      <c r="L253" s="4" t="str">
        <f t="shared" si="3"/>
        <v/>
      </c>
    </row>
    <row r="254" spans="1:12" s="4" customFormat="1" ht="39" x14ac:dyDescent="0.3">
      <c r="A254" s="21" t="s">
        <v>1</v>
      </c>
      <c r="B254" s="22"/>
      <c r="D254" s="55" t="s">
        <v>0</v>
      </c>
      <c r="E254" s="140" t="s">
        <v>1</v>
      </c>
      <c r="F254" s="140"/>
      <c r="G254" s="56" t="e">
        <f>IF(Voto!#REF!=1,"De acuerdo",IF(Voto!#REF!=2,"En desacuerdo",IF(Voto!#REF!=3,"Abstención","")))</f>
        <v>#REF!</v>
      </c>
      <c r="H254" s="59"/>
      <c r="I254" s="57" t="e">
        <f>Voto!#REF!</f>
        <v>#REF!</v>
      </c>
      <c r="J254" s="4" t="s">
        <v>490</v>
      </c>
      <c r="L254" s="4" t="str">
        <f t="shared" si="3"/>
        <v/>
      </c>
    </row>
    <row r="255" spans="1:12" s="4" customFormat="1" ht="52" x14ac:dyDescent="0.3">
      <c r="A255" s="20" t="s">
        <v>5</v>
      </c>
      <c r="B255" s="6"/>
      <c r="D255" s="15" t="s">
        <v>4</v>
      </c>
      <c r="E255" s="139" t="s">
        <v>5</v>
      </c>
      <c r="F255" s="139"/>
      <c r="G255" s="56" t="e">
        <f>IF(Voto!#REF!=1,"De acuerdo",IF(Voto!#REF!=2,"En desacuerdo",IF(Voto!#REF!=3,"Abstención","")))</f>
        <v>#REF!</v>
      </c>
      <c r="H255" s="59"/>
      <c r="I255" s="57" t="e">
        <f>Voto!#REF!</f>
        <v>#REF!</v>
      </c>
      <c r="J255" s="4" t="s">
        <v>490</v>
      </c>
      <c r="L255" s="4" t="str">
        <f t="shared" si="3"/>
        <v/>
      </c>
    </row>
    <row r="256" spans="1:12" s="4" customFormat="1" ht="26" x14ac:dyDescent="0.3">
      <c r="A256" s="21" t="s">
        <v>27</v>
      </c>
      <c r="B256" s="22"/>
      <c r="D256" s="55" t="s">
        <v>26</v>
      </c>
      <c r="E256" s="140" t="s">
        <v>27</v>
      </c>
      <c r="F256" s="140"/>
      <c r="G256" s="56" t="e">
        <f>IF(Voto!#REF!=1,"De acuerdo",IF(Voto!#REF!=2,"En desacuerdo",IF(Voto!#REF!=3,"Abstención","")))</f>
        <v>#REF!</v>
      </c>
      <c r="H256" s="59"/>
      <c r="I256" s="57" t="e">
        <f>Voto!#REF!</f>
        <v>#REF!</v>
      </c>
      <c r="J256" s="4" t="s">
        <v>490</v>
      </c>
      <c r="L256" s="4" t="str">
        <f t="shared" si="3"/>
        <v/>
      </c>
    </row>
    <row r="257" spans="1:12" s="4" customFormat="1" ht="26" x14ac:dyDescent="0.3">
      <c r="A257" s="20" t="s">
        <v>29</v>
      </c>
      <c r="B257" s="6"/>
      <c r="D257" s="15" t="s">
        <v>28</v>
      </c>
      <c r="E257" s="139" t="s">
        <v>29</v>
      </c>
      <c r="F257" s="139"/>
      <c r="G257" s="56" t="e">
        <f>IF(Voto!#REF!=1,"De acuerdo",IF(Voto!#REF!=2,"En desacuerdo",IF(Voto!#REF!=3,"Abstención","")))</f>
        <v>#REF!</v>
      </c>
      <c r="H257" s="59"/>
      <c r="I257" s="57" t="e">
        <f>Voto!#REF!</f>
        <v>#REF!</v>
      </c>
      <c r="J257" s="4" t="s">
        <v>490</v>
      </c>
      <c r="L257" s="4" t="str">
        <f t="shared" si="3"/>
        <v/>
      </c>
    </row>
    <row r="258" spans="1:12" s="4" customFormat="1" ht="26" x14ac:dyDescent="0.3">
      <c r="A258" s="21" t="s">
        <v>31</v>
      </c>
      <c r="B258" s="22"/>
      <c r="D258" s="55" t="s">
        <v>30</v>
      </c>
      <c r="E258" s="140" t="s">
        <v>31</v>
      </c>
      <c r="F258" s="140"/>
      <c r="G258" s="56" t="e">
        <f>IF(Voto!#REF!=1,"De acuerdo",IF(Voto!#REF!=2,"En desacuerdo",IF(Voto!#REF!=3,"Abstención","")))</f>
        <v>#REF!</v>
      </c>
      <c r="H258" s="59"/>
      <c r="I258" s="57" t="e">
        <f>Voto!#REF!</f>
        <v>#REF!</v>
      </c>
      <c r="J258" s="4" t="s">
        <v>490</v>
      </c>
      <c r="L258" s="4" t="str">
        <f t="shared" si="3"/>
        <v/>
      </c>
    </row>
    <row r="259" spans="1:12" s="4" customFormat="1" ht="26" x14ac:dyDescent="0.3">
      <c r="A259" s="20" t="s">
        <v>111</v>
      </c>
      <c r="B259" s="6"/>
      <c r="D259" s="15" t="s">
        <v>110</v>
      </c>
      <c r="E259" s="139" t="s">
        <v>111</v>
      </c>
      <c r="F259" s="139"/>
      <c r="G259" s="56" t="e">
        <f>IF(Voto!#REF!=1,"De acuerdo",IF(Voto!#REF!=2,"En desacuerdo",IF(Voto!#REF!=3,"Abstención","")))</f>
        <v>#REF!</v>
      </c>
      <c r="H259" s="59"/>
      <c r="I259" s="57" t="e">
        <f>Voto!#REF!</f>
        <v>#REF!</v>
      </c>
      <c r="J259" s="4" t="s">
        <v>490</v>
      </c>
      <c r="L259" s="4" t="str">
        <f t="shared" si="3"/>
        <v/>
      </c>
    </row>
    <row r="260" spans="1:12" s="4" customFormat="1" ht="26" x14ac:dyDescent="0.3">
      <c r="A260" s="21" t="s">
        <v>141</v>
      </c>
      <c r="B260" s="22"/>
      <c r="D260" s="55" t="s">
        <v>140</v>
      </c>
      <c r="E260" s="140" t="s">
        <v>141</v>
      </c>
      <c r="F260" s="140"/>
      <c r="G260" s="56" t="e">
        <f>IF(Voto!#REF!=1,"De acuerdo",IF(Voto!#REF!=2,"En desacuerdo",IF(Voto!#REF!=3,"Abstención","")))</f>
        <v>#REF!</v>
      </c>
      <c r="H260" s="59"/>
      <c r="I260" s="57" t="e">
        <f>Voto!#REF!</f>
        <v>#REF!</v>
      </c>
      <c r="J260" s="4" t="s">
        <v>490</v>
      </c>
      <c r="L260" s="4" t="str">
        <f t="shared" si="3"/>
        <v/>
      </c>
    </row>
    <row r="261" spans="1:12" s="4" customFormat="1" ht="26" x14ac:dyDescent="0.3">
      <c r="A261" s="20" t="s">
        <v>143</v>
      </c>
      <c r="B261" s="6"/>
      <c r="D261" s="15" t="s">
        <v>142</v>
      </c>
      <c r="E261" s="139" t="s">
        <v>143</v>
      </c>
      <c r="F261" s="139"/>
      <c r="G261" s="56" t="e">
        <f>IF(Voto!#REF!=1,"De acuerdo",IF(Voto!#REF!=2,"En desacuerdo",IF(Voto!#REF!=3,"Abstención","")))</f>
        <v>#REF!</v>
      </c>
      <c r="H261" s="59"/>
      <c r="I261" s="57" t="e">
        <f>Voto!#REF!</f>
        <v>#REF!</v>
      </c>
      <c r="J261" s="4" t="s">
        <v>490</v>
      </c>
      <c r="L261" s="4" t="str">
        <f t="shared" si="3"/>
        <v/>
      </c>
    </row>
    <row r="262" spans="1:12" s="4" customFormat="1" ht="26" x14ac:dyDescent="0.3">
      <c r="A262" s="21" t="s">
        <v>145</v>
      </c>
      <c r="B262" s="22"/>
      <c r="D262" s="55" t="s">
        <v>144</v>
      </c>
      <c r="E262" s="140" t="s">
        <v>145</v>
      </c>
      <c r="F262" s="140"/>
      <c r="G262" s="56" t="e">
        <f>IF(Voto!#REF!=1,"De acuerdo",IF(Voto!#REF!=2,"En desacuerdo",IF(Voto!#REF!=3,"Abstención","")))</f>
        <v>#REF!</v>
      </c>
      <c r="H262" s="59"/>
      <c r="I262" s="57" t="e">
        <f>Voto!#REF!</f>
        <v>#REF!</v>
      </c>
      <c r="J262" s="4" t="s">
        <v>490</v>
      </c>
      <c r="L262" s="4" t="str">
        <f t="shared" si="3"/>
        <v/>
      </c>
    </row>
    <row r="263" spans="1:12" s="4" customFormat="1" ht="39" x14ac:dyDescent="0.3">
      <c r="A263" s="20" t="s">
        <v>155</v>
      </c>
      <c r="B263" s="6"/>
      <c r="D263" s="15" t="s">
        <v>154</v>
      </c>
      <c r="E263" s="139" t="s">
        <v>155</v>
      </c>
      <c r="F263" s="139"/>
      <c r="G263" s="56" t="e">
        <f>IF(Voto!#REF!=1,"De acuerdo",IF(Voto!#REF!=2,"En desacuerdo",IF(Voto!#REF!=3,"Abstención","")))</f>
        <v>#REF!</v>
      </c>
      <c r="H263" s="59"/>
      <c r="I263" s="57" t="e">
        <f>Voto!#REF!</f>
        <v>#REF!</v>
      </c>
      <c r="J263" s="4" t="s">
        <v>490</v>
      </c>
      <c r="L263" s="4" t="str">
        <f t="shared" si="3"/>
        <v/>
      </c>
    </row>
    <row r="264" spans="1:12" s="4" customFormat="1" ht="39" x14ac:dyDescent="0.3">
      <c r="A264" s="21" t="s">
        <v>171</v>
      </c>
      <c r="B264" s="22"/>
      <c r="D264" s="55" t="s">
        <v>170</v>
      </c>
      <c r="E264" s="140" t="s">
        <v>171</v>
      </c>
      <c r="F264" s="140"/>
      <c r="G264" s="56" t="e">
        <f>IF(Voto!#REF!=1,"De acuerdo",IF(Voto!#REF!=2,"En desacuerdo",IF(Voto!#REF!=3,"Abstención","")))</f>
        <v>#REF!</v>
      </c>
      <c r="H264" s="59"/>
      <c r="I264" s="57" t="e">
        <f>Voto!#REF!</f>
        <v>#REF!</v>
      </c>
      <c r="J264" s="4" t="s">
        <v>490</v>
      </c>
      <c r="L264" s="4" t="str">
        <f t="shared" si="3"/>
        <v/>
      </c>
    </row>
    <row r="265" spans="1:12" s="4" customFormat="1" ht="39" x14ac:dyDescent="0.3">
      <c r="A265" s="20" t="s">
        <v>175</v>
      </c>
      <c r="B265" s="6"/>
      <c r="D265" s="15" t="s">
        <v>174</v>
      </c>
      <c r="E265" s="139" t="s">
        <v>175</v>
      </c>
      <c r="F265" s="139"/>
      <c r="G265" s="56" t="e">
        <f>IF(Voto!#REF!=1,"De acuerdo",IF(Voto!#REF!=2,"En desacuerdo",IF(Voto!#REF!=3,"Abstención","")))</f>
        <v>#REF!</v>
      </c>
      <c r="H265" s="59"/>
      <c r="I265" s="57" t="e">
        <f>Voto!#REF!</f>
        <v>#REF!</v>
      </c>
      <c r="J265" s="4" t="s">
        <v>490</v>
      </c>
      <c r="L265" s="4" t="str">
        <f t="shared" si="3"/>
        <v/>
      </c>
    </row>
    <row r="266" spans="1:12" s="4" customFormat="1" ht="39" x14ac:dyDescent="0.3">
      <c r="A266" s="21" t="s">
        <v>183</v>
      </c>
      <c r="B266" s="22"/>
      <c r="D266" s="55" t="s">
        <v>182</v>
      </c>
      <c r="E266" s="140" t="s">
        <v>183</v>
      </c>
      <c r="F266" s="140"/>
      <c r="G266" s="56" t="e">
        <f>IF(Voto!#REF!=1,"De acuerdo",IF(Voto!#REF!=2,"En desacuerdo",IF(Voto!#REF!=3,"Abstención","")))</f>
        <v>#REF!</v>
      </c>
      <c r="H266" s="59"/>
      <c r="I266" s="57" t="e">
        <f>Voto!#REF!</f>
        <v>#REF!</v>
      </c>
      <c r="J266" s="4" t="s">
        <v>490</v>
      </c>
      <c r="L266" s="4" t="str">
        <f t="shared" si="3"/>
        <v/>
      </c>
    </row>
    <row r="267" spans="1:12" s="4" customFormat="1" ht="26" x14ac:dyDescent="0.3">
      <c r="A267" s="20" t="s">
        <v>185</v>
      </c>
      <c r="B267" s="6"/>
      <c r="D267" s="15" t="s">
        <v>184</v>
      </c>
      <c r="E267" s="139" t="s">
        <v>185</v>
      </c>
      <c r="F267" s="139"/>
      <c r="G267" s="56" t="e">
        <f>IF(Voto!#REF!=1,"De acuerdo",IF(Voto!#REF!=2,"En desacuerdo",IF(Voto!#REF!=3,"Abstención","")))</f>
        <v>#REF!</v>
      </c>
      <c r="H267" s="59"/>
      <c r="I267" s="57" t="e">
        <f>Voto!#REF!</f>
        <v>#REF!</v>
      </c>
      <c r="J267" s="4" t="s">
        <v>490</v>
      </c>
      <c r="L267" s="4" t="str">
        <f t="shared" si="3"/>
        <v/>
      </c>
    </row>
    <row r="268" spans="1:12" s="4" customFormat="1" ht="26" x14ac:dyDescent="0.3">
      <c r="A268" s="21" t="s">
        <v>189</v>
      </c>
      <c r="B268" s="22"/>
      <c r="D268" s="55" t="s">
        <v>188</v>
      </c>
      <c r="E268" s="140" t="s">
        <v>189</v>
      </c>
      <c r="F268" s="140"/>
      <c r="G268" s="56" t="e">
        <f>IF(Voto!#REF!=1,"De acuerdo",IF(Voto!#REF!=2,"En desacuerdo",IF(Voto!#REF!=3,"Abstención","")))</f>
        <v>#REF!</v>
      </c>
      <c r="H268" s="59"/>
      <c r="I268" s="57" t="e">
        <f>Voto!#REF!</f>
        <v>#REF!</v>
      </c>
      <c r="J268" s="4" t="s">
        <v>490</v>
      </c>
      <c r="L268" s="4" t="str">
        <f t="shared" si="3"/>
        <v/>
      </c>
    </row>
    <row r="269" spans="1:12" s="4" customFormat="1" ht="39" x14ac:dyDescent="0.3">
      <c r="A269" s="20" t="s">
        <v>191</v>
      </c>
      <c r="B269" s="6"/>
      <c r="D269" s="15" t="s">
        <v>190</v>
      </c>
      <c r="E269" s="139" t="s">
        <v>191</v>
      </c>
      <c r="F269" s="139"/>
      <c r="G269" s="56" t="e">
        <f>IF(Voto!#REF!=1,"De acuerdo",IF(Voto!#REF!=2,"En desacuerdo",IF(Voto!#REF!=3,"Abstención","")))</f>
        <v>#REF!</v>
      </c>
      <c r="H269" s="59"/>
      <c r="I269" s="57" t="e">
        <f>Voto!#REF!</f>
        <v>#REF!</v>
      </c>
      <c r="J269" s="4" t="s">
        <v>490</v>
      </c>
      <c r="L269" s="4" t="str">
        <f t="shared" si="3"/>
        <v/>
      </c>
    </row>
    <row r="270" spans="1:12" s="4" customFormat="1" ht="20.149999999999999" customHeight="1" x14ac:dyDescent="0.3">
      <c r="A270" s="21" t="s">
        <v>211</v>
      </c>
      <c r="B270" s="22"/>
      <c r="D270" s="55" t="s">
        <v>210</v>
      </c>
      <c r="E270" s="140" t="s">
        <v>211</v>
      </c>
      <c r="F270" s="140"/>
      <c r="G270" s="56" t="e">
        <f>IF(Voto!#REF!=1,"De acuerdo",IF(Voto!#REF!=2,"En desacuerdo",IF(Voto!#REF!=3,"Abstención","")))</f>
        <v>#REF!</v>
      </c>
      <c r="H270" s="59"/>
      <c r="I270" s="57" t="e">
        <f>Voto!#REF!</f>
        <v>#REF!</v>
      </c>
      <c r="J270" s="4" t="s">
        <v>490</v>
      </c>
      <c r="L270" s="4" t="str">
        <f t="shared" si="3"/>
        <v/>
      </c>
    </row>
    <row r="271" spans="1:12" s="4" customFormat="1" ht="20.149999999999999" customHeight="1" x14ac:dyDescent="0.3">
      <c r="A271" s="20" t="s">
        <v>221</v>
      </c>
      <c r="B271" s="6"/>
      <c r="D271" s="15" t="s">
        <v>220</v>
      </c>
      <c r="E271" s="139" t="s">
        <v>221</v>
      </c>
      <c r="F271" s="139"/>
      <c r="G271" s="56" t="e">
        <f>IF(Voto!#REF!=1,"De acuerdo",IF(Voto!#REF!=2,"En desacuerdo",IF(Voto!#REF!=3,"Abstención","")))</f>
        <v>#REF!</v>
      </c>
      <c r="H271" s="59"/>
      <c r="I271" s="57" t="e">
        <f>Voto!#REF!</f>
        <v>#REF!</v>
      </c>
      <c r="J271" s="4" t="s">
        <v>490</v>
      </c>
      <c r="L271" s="4" t="str">
        <f t="shared" si="3"/>
        <v/>
      </c>
    </row>
    <row r="272" spans="1:12" s="4" customFormat="1" ht="26" x14ac:dyDescent="0.3">
      <c r="A272" s="21" t="s">
        <v>229</v>
      </c>
      <c r="B272" s="22"/>
      <c r="D272" s="55" t="s">
        <v>228</v>
      </c>
      <c r="E272" s="140" t="s">
        <v>229</v>
      </c>
      <c r="F272" s="140"/>
      <c r="G272" s="56" t="e">
        <f>IF(Voto!#REF!=1,"De acuerdo",IF(Voto!#REF!=2,"En desacuerdo",IF(Voto!#REF!=3,"Abstención","")))</f>
        <v>#REF!</v>
      </c>
      <c r="H272" s="59"/>
      <c r="I272" s="57" t="e">
        <f>Voto!#REF!</f>
        <v>#REF!</v>
      </c>
      <c r="J272" s="4" t="s">
        <v>490</v>
      </c>
      <c r="L272" s="4" t="str">
        <f t="shared" si="3"/>
        <v/>
      </c>
    </row>
    <row r="273" spans="1:12" s="4" customFormat="1" ht="26" x14ac:dyDescent="0.3">
      <c r="A273" s="20" t="s">
        <v>235</v>
      </c>
      <c r="B273" s="6"/>
      <c r="D273" s="15" t="s">
        <v>234</v>
      </c>
      <c r="E273" s="139" t="s">
        <v>235</v>
      </c>
      <c r="F273" s="139"/>
      <c r="G273" s="56" t="e">
        <f>IF(Voto!#REF!=1,"De acuerdo",IF(Voto!#REF!=2,"En desacuerdo",IF(Voto!#REF!=3,"Abstención","")))</f>
        <v>#REF!</v>
      </c>
      <c r="H273" s="59"/>
      <c r="I273" s="57" t="e">
        <f>Voto!#REF!</f>
        <v>#REF!</v>
      </c>
      <c r="J273" s="4" t="s">
        <v>490</v>
      </c>
      <c r="L273" s="4" t="str">
        <f t="shared" si="3"/>
        <v/>
      </c>
    </row>
    <row r="274" spans="1:12" s="4" customFormat="1" ht="26" x14ac:dyDescent="0.3">
      <c r="A274" s="21" t="s">
        <v>239</v>
      </c>
      <c r="B274" s="22"/>
      <c r="D274" s="55" t="s">
        <v>238</v>
      </c>
      <c r="E274" s="140" t="s">
        <v>239</v>
      </c>
      <c r="F274" s="140"/>
      <c r="G274" s="56" t="e">
        <f>IF(Voto!#REF!=1,"De acuerdo",IF(Voto!#REF!=2,"En desacuerdo",IF(Voto!#REF!=3,"Abstención","")))</f>
        <v>#REF!</v>
      </c>
      <c r="H274" s="59"/>
      <c r="I274" s="57" t="e">
        <f>Voto!#REF!</f>
        <v>#REF!</v>
      </c>
      <c r="J274" s="4" t="s">
        <v>490</v>
      </c>
      <c r="L274" s="4" t="str">
        <f t="shared" si="3"/>
        <v/>
      </c>
    </row>
    <row r="275" spans="1:12" s="4" customFormat="1" ht="39" x14ac:dyDescent="0.3">
      <c r="A275" s="20" t="s">
        <v>251</v>
      </c>
      <c r="B275" s="6"/>
      <c r="D275" s="15" t="s">
        <v>250</v>
      </c>
      <c r="E275" s="139" t="s">
        <v>251</v>
      </c>
      <c r="F275" s="139"/>
      <c r="G275" s="56" t="e">
        <f>IF(Voto!#REF!=1,"De acuerdo",IF(Voto!#REF!=2,"En desacuerdo",IF(Voto!#REF!=3,"Abstención","")))</f>
        <v>#REF!</v>
      </c>
      <c r="H275" s="59"/>
      <c r="I275" s="57" t="e">
        <f>Voto!#REF!</f>
        <v>#REF!</v>
      </c>
      <c r="J275" s="4" t="s">
        <v>490</v>
      </c>
      <c r="L275" s="4" t="str">
        <f t="shared" si="3"/>
        <v/>
      </c>
    </row>
    <row r="276" spans="1:12" s="4" customFormat="1" ht="52" x14ac:dyDescent="0.3">
      <c r="A276" s="21" t="s">
        <v>253</v>
      </c>
      <c r="B276" s="22"/>
      <c r="D276" s="55" t="s">
        <v>252</v>
      </c>
      <c r="E276" s="140" t="s">
        <v>253</v>
      </c>
      <c r="F276" s="140"/>
      <c r="G276" s="56" t="e">
        <f>IF(Voto!#REF!=1,"De acuerdo",IF(Voto!#REF!=2,"En desacuerdo",IF(Voto!#REF!=3,"Abstención","")))</f>
        <v>#REF!</v>
      </c>
      <c r="H276" s="59"/>
      <c r="I276" s="57" t="e">
        <f>Voto!#REF!</f>
        <v>#REF!</v>
      </c>
      <c r="J276" s="4" t="s">
        <v>490</v>
      </c>
      <c r="L276" s="4" t="str">
        <f t="shared" si="3"/>
        <v/>
      </c>
    </row>
    <row r="277" spans="1:12" s="4" customFormat="1" ht="26" x14ac:dyDescent="0.3">
      <c r="A277" s="20" t="s">
        <v>257</v>
      </c>
      <c r="B277" s="6"/>
      <c r="D277" s="15" t="s">
        <v>256</v>
      </c>
      <c r="E277" s="139" t="s">
        <v>257</v>
      </c>
      <c r="F277" s="139"/>
      <c r="G277" s="56" t="e">
        <f>IF(Voto!#REF!=1,"De acuerdo",IF(Voto!#REF!=2,"En desacuerdo",IF(Voto!#REF!=3,"Abstención","")))</f>
        <v>#REF!</v>
      </c>
      <c r="H277" s="59"/>
      <c r="I277" s="57" t="e">
        <f>Voto!#REF!</f>
        <v>#REF!</v>
      </c>
      <c r="J277" s="4" t="s">
        <v>490</v>
      </c>
      <c r="L277" s="4" t="str">
        <f t="shared" si="3"/>
        <v/>
      </c>
    </row>
    <row r="278" spans="1:12" s="4" customFormat="1" ht="52" x14ac:dyDescent="0.3">
      <c r="A278" s="21" t="s">
        <v>259</v>
      </c>
      <c r="B278" s="22"/>
      <c r="D278" s="55" t="s">
        <v>258</v>
      </c>
      <c r="E278" s="140" t="s">
        <v>259</v>
      </c>
      <c r="F278" s="140"/>
      <c r="G278" s="56" t="e">
        <f>IF(Voto!#REF!=1,"De acuerdo",IF(Voto!#REF!=2,"En desacuerdo",IF(Voto!#REF!=3,"Abstención","")))</f>
        <v>#REF!</v>
      </c>
      <c r="H278" s="59"/>
      <c r="I278" s="57" t="e">
        <f>Voto!#REF!</f>
        <v>#REF!</v>
      </c>
      <c r="J278" s="4" t="s">
        <v>490</v>
      </c>
      <c r="L278" s="4" t="str">
        <f t="shared" si="3"/>
        <v/>
      </c>
    </row>
    <row r="279" spans="1:12" s="4" customFormat="1" ht="39" x14ac:dyDescent="0.3">
      <c r="A279" s="20" t="s">
        <v>277</v>
      </c>
      <c r="B279" s="6"/>
      <c r="D279" s="15" t="s">
        <v>276</v>
      </c>
      <c r="E279" s="139" t="s">
        <v>277</v>
      </c>
      <c r="F279" s="139"/>
      <c r="G279" s="56" t="e">
        <f>IF(Voto!#REF!=1,"De acuerdo",IF(Voto!#REF!=2,"En desacuerdo",IF(Voto!#REF!=3,"Abstención","")))</f>
        <v>#REF!</v>
      </c>
      <c r="H279" s="59"/>
      <c r="I279" s="57" t="e">
        <f>Voto!#REF!</f>
        <v>#REF!</v>
      </c>
      <c r="J279" s="4" t="s">
        <v>490</v>
      </c>
      <c r="L279" s="4" t="str">
        <f t="shared" si="3"/>
        <v/>
      </c>
    </row>
    <row r="280" spans="1:12" s="4" customFormat="1" ht="26" x14ac:dyDescent="0.3">
      <c r="A280" s="21" t="s">
        <v>285</v>
      </c>
      <c r="B280" s="22"/>
      <c r="D280" s="55" t="s">
        <v>284</v>
      </c>
      <c r="E280" s="140" t="s">
        <v>285</v>
      </c>
      <c r="F280" s="140"/>
      <c r="G280" s="56" t="e">
        <f>IF(Voto!#REF!=1,"De acuerdo",IF(Voto!#REF!=2,"En desacuerdo",IF(Voto!#REF!=3,"Abstención","")))</f>
        <v>#REF!</v>
      </c>
      <c r="H280" s="59"/>
      <c r="I280" s="57" t="e">
        <f>Voto!#REF!</f>
        <v>#REF!</v>
      </c>
      <c r="J280" s="4" t="s">
        <v>490</v>
      </c>
      <c r="L280" s="4" t="str">
        <f t="shared" si="3"/>
        <v/>
      </c>
    </row>
    <row r="281" spans="1:12" s="4" customFormat="1" ht="26" x14ac:dyDescent="0.3">
      <c r="A281" s="20" t="s">
        <v>287</v>
      </c>
      <c r="B281" s="6"/>
      <c r="D281" s="15" t="s">
        <v>286</v>
      </c>
      <c r="E281" s="139" t="s">
        <v>287</v>
      </c>
      <c r="F281" s="139"/>
      <c r="G281" s="56" t="e">
        <f>IF(Voto!#REF!=1,"De acuerdo",IF(Voto!#REF!=2,"En desacuerdo",IF(Voto!#REF!=3,"Abstención","")))</f>
        <v>#REF!</v>
      </c>
      <c r="H281" s="59"/>
      <c r="I281" s="57" t="e">
        <f>Voto!#REF!</f>
        <v>#REF!</v>
      </c>
      <c r="J281" s="4" t="s">
        <v>490</v>
      </c>
      <c r="L281" s="4" t="str">
        <f t="shared" si="3"/>
        <v/>
      </c>
    </row>
    <row r="282" spans="1:12" s="4" customFormat="1" ht="52" x14ac:dyDescent="0.3">
      <c r="A282" s="21" t="s">
        <v>299</v>
      </c>
      <c r="B282" s="22"/>
      <c r="D282" s="55" t="s">
        <v>298</v>
      </c>
      <c r="E282" s="140" t="s">
        <v>299</v>
      </c>
      <c r="F282" s="140"/>
      <c r="G282" s="56" t="e">
        <f>IF(Voto!#REF!=1,"De acuerdo",IF(Voto!#REF!=2,"En desacuerdo",IF(Voto!#REF!=3,"Abstención","")))</f>
        <v>#REF!</v>
      </c>
      <c r="H282" s="59"/>
      <c r="I282" s="57" t="e">
        <f>Voto!#REF!</f>
        <v>#REF!</v>
      </c>
      <c r="J282" s="4" t="s">
        <v>490</v>
      </c>
      <c r="L282" s="4" t="str">
        <f t="shared" si="3"/>
        <v/>
      </c>
    </row>
    <row r="283" spans="1:12" s="4" customFormat="1" ht="52" x14ac:dyDescent="0.3">
      <c r="A283" s="20" t="s">
        <v>301</v>
      </c>
      <c r="B283" s="6"/>
      <c r="D283" s="15" t="s">
        <v>300</v>
      </c>
      <c r="E283" s="139" t="s">
        <v>301</v>
      </c>
      <c r="F283" s="139"/>
      <c r="G283" s="56" t="e">
        <f>IF(Voto!#REF!=1,"De acuerdo",IF(Voto!#REF!=2,"En desacuerdo",IF(Voto!#REF!=3,"Abstención","")))</f>
        <v>#REF!</v>
      </c>
      <c r="H283" s="59"/>
      <c r="I283" s="57" t="e">
        <f>Voto!#REF!</f>
        <v>#REF!</v>
      </c>
      <c r="J283" s="4" t="s">
        <v>490</v>
      </c>
      <c r="L283" s="4" t="str">
        <f t="shared" si="3"/>
        <v/>
      </c>
    </row>
    <row r="284" spans="1:12" s="4" customFormat="1" ht="39" x14ac:dyDescent="0.3">
      <c r="A284" s="21" t="s">
        <v>313</v>
      </c>
      <c r="B284" s="22"/>
      <c r="D284" s="55" t="s">
        <v>312</v>
      </c>
      <c r="E284" s="140" t="s">
        <v>313</v>
      </c>
      <c r="F284" s="140"/>
      <c r="G284" s="56" t="e">
        <f>IF(Voto!#REF!=1,"De acuerdo",IF(Voto!#REF!=2,"En desacuerdo",IF(Voto!#REF!=3,"Abstención","")))</f>
        <v>#REF!</v>
      </c>
      <c r="H284" s="59"/>
      <c r="I284" s="57" t="e">
        <f>Voto!#REF!</f>
        <v>#REF!</v>
      </c>
      <c r="J284" s="4" t="s">
        <v>490</v>
      </c>
      <c r="L284" s="4" t="str">
        <f t="shared" si="3"/>
        <v/>
      </c>
    </row>
    <row r="285" spans="1:12" s="4" customFormat="1" ht="26" x14ac:dyDescent="0.3">
      <c r="A285" s="20" t="s">
        <v>321</v>
      </c>
      <c r="B285" s="6"/>
      <c r="D285" s="15" t="s">
        <v>320</v>
      </c>
      <c r="E285" s="139" t="s">
        <v>321</v>
      </c>
      <c r="F285" s="139"/>
      <c r="G285" s="56" t="e">
        <f>IF(Voto!#REF!=1,"De acuerdo",IF(Voto!#REF!=2,"En desacuerdo",IF(Voto!#REF!=3,"Abstención","")))</f>
        <v>#REF!</v>
      </c>
      <c r="H285" s="59"/>
      <c r="I285" s="57" t="e">
        <f>Voto!#REF!</f>
        <v>#REF!</v>
      </c>
      <c r="J285" s="4" t="s">
        <v>490</v>
      </c>
      <c r="L285" s="4" t="str">
        <f t="shared" si="3"/>
        <v/>
      </c>
    </row>
    <row r="286" spans="1:12" s="4" customFormat="1" ht="39" x14ac:dyDescent="0.3">
      <c r="A286" s="21" t="s">
        <v>327</v>
      </c>
      <c r="B286" s="22"/>
      <c r="D286" s="55" t="s">
        <v>326</v>
      </c>
      <c r="E286" s="140" t="s">
        <v>327</v>
      </c>
      <c r="F286" s="140"/>
      <c r="G286" s="56" t="e">
        <f>IF(Voto!#REF!=1,"De acuerdo",IF(Voto!#REF!=2,"En desacuerdo",IF(Voto!#REF!=3,"Abstención","")))</f>
        <v>#REF!</v>
      </c>
      <c r="H286" s="59"/>
      <c r="I286" s="57" t="e">
        <f>Voto!#REF!</f>
        <v>#REF!</v>
      </c>
      <c r="J286" s="4" t="s">
        <v>490</v>
      </c>
      <c r="L286" s="4" t="str">
        <f t="shared" si="3"/>
        <v/>
      </c>
    </row>
    <row r="287" spans="1:12" s="4" customFormat="1" ht="39" x14ac:dyDescent="0.3">
      <c r="A287" s="20" t="s">
        <v>329</v>
      </c>
      <c r="B287" s="6"/>
      <c r="D287" s="15" t="s">
        <v>328</v>
      </c>
      <c r="E287" s="139" t="s">
        <v>329</v>
      </c>
      <c r="F287" s="139"/>
      <c r="G287" s="56" t="e">
        <f>IF(Voto!#REF!=1,"De acuerdo",IF(Voto!#REF!=2,"En desacuerdo",IF(Voto!#REF!=3,"Abstención","")))</f>
        <v>#REF!</v>
      </c>
      <c r="H287" s="59"/>
      <c r="I287" s="57" t="e">
        <f>Voto!#REF!</f>
        <v>#REF!</v>
      </c>
      <c r="J287" s="4" t="s">
        <v>490</v>
      </c>
      <c r="L287" s="4" t="str">
        <f t="shared" si="3"/>
        <v/>
      </c>
    </row>
    <row r="288" spans="1:12" s="4" customFormat="1" ht="20.149999999999999" customHeight="1" x14ac:dyDescent="0.3">
      <c r="A288" s="21" t="s">
        <v>331</v>
      </c>
      <c r="B288" s="22"/>
      <c r="D288" s="55" t="s">
        <v>330</v>
      </c>
      <c r="E288" s="140" t="s">
        <v>331</v>
      </c>
      <c r="F288" s="140"/>
      <c r="G288" s="56" t="e">
        <f>IF(Voto!#REF!=1,"De acuerdo",IF(Voto!#REF!=2,"En desacuerdo",IF(Voto!#REF!=3,"Abstención","")))</f>
        <v>#REF!</v>
      </c>
      <c r="H288" s="59"/>
      <c r="I288" s="57" t="e">
        <f>Voto!#REF!</f>
        <v>#REF!</v>
      </c>
      <c r="J288" s="4" t="s">
        <v>490</v>
      </c>
      <c r="L288" s="4" t="str">
        <f t="shared" si="3"/>
        <v/>
      </c>
    </row>
    <row r="289" spans="1:12" s="4" customFormat="1" ht="39" x14ac:dyDescent="0.3">
      <c r="A289" s="20" t="s">
        <v>333</v>
      </c>
      <c r="B289" s="6"/>
      <c r="D289" s="15" t="s">
        <v>332</v>
      </c>
      <c r="E289" s="139" t="s">
        <v>333</v>
      </c>
      <c r="F289" s="139"/>
      <c r="G289" s="56" t="e">
        <f>IF(Voto!#REF!=1,"De acuerdo",IF(Voto!#REF!=2,"En desacuerdo",IF(Voto!#REF!=3,"Abstención","")))</f>
        <v>#REF!</v>
      </c>
      <c r="H289" s="59"/>
      <c r="I289" s="57" t="e">
        <f>Voto!#REF!</f>
        <v>#REF!</v>
      </c>
      <c r="J289" s="4" t="s">
        <v>490</v>
      </c>
      <c r="L289" s="4" t="str">
        <f t="shared" si="3"/>
        <v/>
      </c>
    </row>
    <row r="290" spans="1:12" s="4" customFormat="1" ht="26" x14ac:dyDescent="0.3">
      <c r="A290" s="21" t="s">
        <v>335</v>
      </c>
      <c r="B290" s="22"/>
      <c r="D290" s="55" t="s">
        <v>334</v>
      </c>
      <c r="E290" s="140" t="s">
        <v>335</v>
      </c>
      <c r="F290" s="140"/>
      <c r="G290" s="56" t="e">
        <f>IF(Voto!#REF!=1,"De acuerdo",IF(Voto!#REF!=2,"En desacuerdo",IF(Voto!#REF!=3,"Abstención","")))</f>
        <v>#REF!</v>
      </c>
      <c r="H290" s="59"/>
      <c r="I290" s="57" t="e">
        <f>Voto!#REF!</f>
        <v>#REF!</v>
      </c>
      <c r="J290" s="4" t="s">
        <v>490</v>
      </c>
      <c r="L290" s="4" t="str">
        <f t="shared" si="3"/>
        <v/>
      </c>
    </row>
    <row r="291" spans="1:12" s="4" customFormat="1" ht="39" x14ac:dyDescent="0.3">
      <c r="A291" s="20" t="s">
        <v>357</v>
      </c>
      <c r="B291" s="6"/>
      <c r="D291" s="15" t="s">
        <v>356</v>
      </c>
      <c r="E291" s="139" t="s">
        <v>357</v>
      </c>
      <c r="F291" s="139"/>
      <c r="G291" s="56" t="e">
        <f>IF(Voto!#REF!=1,"De acuerdo",IF(Voto!#REF!=2,"En desacuerdo",IF(Voto!#REF!=3,"Abstención","")))</f>
        <v>#REF!</v>
      </c>
      <c r="H291" s="59"/>
      <c r="I291" s="57" t="e">
        <f>Voto!#REF!</f>
        <v>#REF!</v>
      </c>
      <c r="J291" s="4" t="s">
        <v>490</v>
      </c>
      <c r="L291" s="4" t="str">
        <f t="shared" si="3"/>
        <v/>
      </c>
    </row>
    <row r="292" spans="1:12" s="4" customFormat="1" ht="52" x14ac:dyDescent="0.3">
      <c r="A292" s="21" t="s">
        <v>361</v>
      </c>
      <c r="B292" s="22"/>
      <c r="D292" s="55" t="s">
        <v>360</v>
      </c>
      <c r="E292" s="140" t="s">
        <v>361</v>
      </c>
      <c r="F292" s="140"/>
      <c r="G292" s="56" t="e">
        <f>IF(Voto!#REF!=1,"De acuerdo",IF(Voto!#REF!=2,"En desacuerdo",IF(Voto!#REF!=3,"Abstención","")))</f>
        <v>#REF!</v>
      </c>
      <c r="H292" s="59"/>
      <c r="I292" s="57" t="e">
        <f>Voto!#REF!</f>
        <v>#REF!</v>
      </c>
      <c r="J292" s="4" t="s">
        <v>490</v>
      </c>
      <c r="L292" s="4" t="str">
        <f t="shared" si="3"/>
        <v/>
      </c>
    </row>
    <row r="293" spans="1:12" s="4" customFormat="1" ht="39" x14ac:dyDescent="0.3">
      <c r="A293" s="20" t="s">
        <v>363</v>
      </c>
      <c r="B293" s="6"/>
      <c r="D293" s="15" t="s">
        <v>362</v>
      </c>
      <c r="E293" s="139" t="s">
        <v>363</v>
      </c>
      <c r="F293" s="139"/>
      <c r="G293" s="56" t="e">
        <f>IF(Voto!#REF!=1,"De acuerdo",IF(Voto!#REF!=2,"En desacuerdo",IF(Voto!#REF!=3,"Abstención","")))</f>
        <v>#REF!</v>
      </c>
      <c r="H293" s="59"/>
      <c r="I293" s="57" t="e">
        <f>Voto!#REF!</f>
        <v>#REF!</v>
      </c>
      <c r="J293" s="4" t="s">
        <v>490</v>
      </c>
      <c r="L293" s="4" t="str">
        <f t="shared" si="3"/>
        <v/>
      </c>
    </row>
    <row r="294" spans="1:12" s="4" customFormat="1" ht="78" x14ac:dyDescent="0.3">
      <c r="A294" s="21" t="s">
        <v>367</v>
      </c>
      <c r="B294" s="22"/>
      <c r="D294" s="55" t="s">
        <v>366</v>
      </c>
      <c r="E294" s="140" t="s">
        <v>367</v>
      </c>
      <c r="F294" s="140"/>
      <c r="G294" s="56" t="e">
        <f>IF(Voto!#REF!=1,"De acuerdo",IF(Voto!#REF!=2,"En desacuerdo",IF(Voto!#REF!=3,"Abstención","")))</f>
        <v>#REF!</v>
      </c>
      <c r="H294" s="59"/>
      <c r="I294" s="57" t="e">
        <f>Voto!#REF!</f>
        <v>#REF!</v>
      </c>
      <c r="J294" s="4" t="s">
        <v>490</v>
      </c>
      <c r="L294" s="4" t="str">
        <f t="shared" si="3"/>
        <v/>
      </c>
    </row>
    <row r="295" spans="1:12" s="4" customFormat="1" ht="26" x14ac:dyDescent="0.3">
      <c r="A295" s="20" t="s">
        <v>379</v>
      </c>
      <c r="B295" s="6"/>
      <c r="D295" s="15" t="s">
        <v>378</v>
      </c>
      <c r="E295" s="139" t="s">
        <v>379</v>
      </c>
      <c r="F295" s="139"/>
      <c r="G295" s="56" t="e">
        <f>IF(Voto!#REF!=1,"De acuerdo",IF(Voto!#REF!=2,"En desacuerdo",IF(Voto!#REF!=3,"Abstención","")))</f>
        <v>#REF!</v>
      </c>
      <c r="H295" s="59"/>
      <c r="I295" s="57" t="e">
        <f>Voto!#REF!</f>
        <v>#REF!</v>
      </c>
      <c r="J295" s="4" t="s">
        <v>490</v>
      </c>
      <c r="L295" s="4" t="str">
        <f t="shared" si="3"/>
        <v/>
      </c>
    </row>
    <row r="296" spans="1:12" s="4" customFormat="1" ht="26" x14ac:dyDescent="0.3">
      <c r="A296" s="21" t="s">
        <v>381</v>
      </c>
      <c r="B296" s="22"/>
      <c r="D296" s="55" t="s">
        <v>380</v>
      </c>
      <c r="E296" s="140" t="s">
        <v>381</v>
      </c>
      <c r="F296" s="140"/>
      <c r="G296" s="56" t="e">
        <f>IF(Voto!#REF!=1,"De acuerdo",IF(Voto!#REF!=2,"En desacuerdo",IF(Voto!#REF!=3,"Abstención","")))</f>
        <v>#REF!</v>
      </c>
      <c r="H296" s="59"/>
      <c r="I296" s="57" t="e">
        <f>Voto!#REF!</f>
        <v>#REF!</v>
      </c>
      <c r="J296" s="4" t="s">
        <v>490</v>
      </c>
      <c r="L296" s="4" t="str">
        <f t="shared" si="3"/>
        <v/>
      </c>
    </row>
    <row r="297" spans="1:12" s="4" customFormat="1" ht="20.149999999999999" customHeight="1" x14ac:dyDescent="0.3">
      <c r="A297" s="20" t="s">
        <v>383</v>
      </c>
      <c r="B297" s="6"/>
      <c r="D297" s="15" t="s">
        <v>382</v>
      </c>
      <c r="E297" s="139" t="s">
        <v>383</v>
      </c>
      <c r="F297" s="139"/>
      <c r="G297" s="56" t="e">
        <f>IF(Voto!#REF!=1,"De acuerdo",IF(Voto!#REF!=2,"En desacuerdo",IF(Voto!#REF!=3,"Abstención","")))</f>
        <v>#REF!</v>
      </c>
      <c r="H297" s="59"/>
      <c r="I297" s="57" t="e">
        <f>Voto!#REF!</f>
        <v>#REF!</v>
      </c>
      <c r="J297" s="4" t="s">
        <v>490</v>
      </c>
      <c r="L297" s="4" t="str">
        <f t="shared" si="3"/>
        <v/>
      </c>
    </row>
    <row r="298" spans="1:12" s="4" customFormat="1" ht="13" x14ac:dyDescent="0.3">
      <c r="A298" s="21" t="s">
        <v>385</v>
      </c>
      <c r="B298" s="22"/>
      <c r="D298" s="55" t="s">
        <v>384</v>
      </c>
      <c r="E298" s="140" t="s">
        <v>385</v>
      </c>
      <c r="F298" s="140"/>
      <c r="G298" s="56" t="e">
        <f>IF(Voto!#REF!=1,"De acuerdo",IF(Voto!#REF!=2,"En desacuerdo",IF(Voto!#REF!=3,"Abstención","")))</f>
        <v>#REF!</v>
      </c>
      <c r="H298" s="59"/>
      <c r="I298" s="57" t="e">
        <f>Voto!#REF!</f>
        <v>#REF!</v>
      </c>
      <c r="J298" s="4" t="s">
        <v>490</v>
      </c>
      <c r="L298" s="4" t="str">
        <f t="shared" si="3"/>
        <v/>
      </c>
    </row>
    <row r="299" spans="1:12" s="4" customFormat="1" ht="26" x14ac:dyDescent="0.3">
      <c r="A299" s="20" t="s">
        <v>387</v>
      </c>
      <c r="B299" s="6"/>
      <c r="D299" s="15" t="s">
        <v>386</v>
      </c>
      <c r="E299" s="139" t="s">
        <v>387</v>
      </c>
      <c r="F299" s="139"/>
      <c r="G299" s="56" t="e">
        <f>IF(Voto!#REF!=1,"De acuerdo",IF(Voto!#REF!=2,"En desacuerdo",IF(Voto!#REF!=3,"Abstención","")))</f>
        <v>#REF!</v>
      </c>
      <c r="H299" s="59"/>
      <c r="I299" s="57" t="e">
        <f>Voto!#REF!</f>
        <v>#REF!</v>
      </c>
      <c r="J299" s="4" t="s">
        <v>490</v>
      </c>
      <c r="L299" s="4" t="str">
        <f t="shared" si="3"/>
        <v/>
      </c>
    </row>
    <row r="300" spans="1:12" s="4" customFormat="1" ht="26" x14ac:dyDescent="0.3">
      <c r="A300" s="21" t="s">
        <v>421</v>
      </c>
      <c r="B300" s="22"/>
      <c r="D300" s="55" t="s">
        <v>420</v>
      </c>
      <c r="E300" s="140" t="s">
        <v>421</v>
      </c>
      <c r="F300" s="140"/>
      <c r="G300" s="56" t="e">
        <f>IF(Voto!#REF!=1,"De acuerdo",IF(Voto!#REF!=2,"En desacuerdo",IF(Voto!#REF!=3,"Abstención","")))</f>
        <v>#REF!</v>
      </c>
      <c r="H300" s="59"/>
      <c r="I300" s="57" t="e">
        <f>Voto!#REF!</f>
        <v>#REF!</v>
      </c>
      <c r="J300" s="4" t="s">
        <v>490</v>
      </c>
      <c r="L300" s="4" t="str">
        <f t="shared" si="3"/>
        <v/>
      </c>
    </row>
    <row r="301" spans="1:12" s="4" customFormat="1" ht="65" x14ac:dyDescent="0.3">
      <c r="A301" s="20" t="s">
        <v>425</v>
      </c>
      <c r="B301" s="6"/>
      <c r="D301" s="15" t="s">
        <v>424</v>
      </c>
      <c r="E301" s="139" t="s">
        <v>425</v>
      </c>
      <c r="F301" s="139"/>
      <c r="G301" s="56" t="e">
        <f>IF(Voto!#REF!=1,"De acuerdo",IF(Voto!#REF!=2,"En desacuerdo",IF(Voto!#REF!=3,"Abstención","")))</f>
        <v>#REF!</v>
      </c>
      <c r="H301" s="59"/>
      <c r="I301" s="57" t="e">
        <f>Voto!#REF!</f>
        <v>#REF!</v>
      </c>
      <c r="J301" s="4" t="s">
        <v>490</v>
      </c>
      <c r="L301" s="4" t="str">
        <f t="shared" si="3"/>
        <v/>
      </c>
    </row>
    <row r="302" spans="1:12" s="4" customFormat="1" ht="26" x14ac:dyDescent="0.3">
      <c r="A302" s="21" t="s">
        <v>433</v>
      </c>
      <c r="B302" s="22"/>
      <c r="D302" s="55" t="s">
        <v>432</v>
      </c>
      <c r="E302" s="140" t="s">
        <v>433</v>
      </c>
      <c r="F302" s="140"/>
      <c r="G302" s="56" t="e">
        <f>IF(Voto!#REF!=1,"De acuerdo",IF(Voto!#REF!=2,"En desacuerdo",IF(Voto!#REF!=3,"Abstención","")))</f>
        <v>#REF!</v>
      </c>
      <c r="H302" s="59"/>
      <c r="I302" s="57" t="e">
        <f>Voto!#REF!</f>
        <v>#REF!</v>
      </c>
      <c r="J302" s="4" t="s">
        <v>490</v>
      </c>
      <c r="L302" s="4" t="str">
        <f t="shared" si="3"/>
        <v/>
      </c>
    </row>
    <row r="303" spans="1:12" s="4" customFormat="1" ht="16" customHeight="1" x14ac:dyDescent="0.3">
      <c r="A303" s="7"/>
      <c r="B303" s="25"/>
      <c r="D303" s="65" t="s">
        <v>474</v>
      </c>
      <c r="E303" s="64"/>
      <c r="F303" s="64"/>
      <c r="G303" s="64" t="e">
        <f>IF(Voto!#REF!=1,"De acuerdo",IF(Voto!#REF!=2,"En desacuerdo",IF(Voto!#REF!=3,"Abstención","")))</f>
        <v>#REF!</v>
      </c>
      <c r="H303" s="64"/>
      <c r="I303" s="60" t="e">
        <f>Voto!#REF!</f>
        <v>#REF!</v>
      </c>
      <c r="J303" s="46" t="s">
        <v>490</v>
      </c>
      <c r="L303" s="4" t="str">
        <f t="shared" si="3"/>
        <v/>
      </c>
    </row>
    <row r="304" spans="1:12" s="4" customFormat="1" ht="39" x14ac:dyDescent="0.3">
      <c r="A304" s="21" t="s">
        <v>187</v>
      </c>
      <c r="B304" s="22"/>
      <c r="D304" s="55" t="s">
        <v>186</v>
      </c>
      <c r="E304" s="140" t="s">
        <v>187</v>
      </c>
      <c r="F304" s="140"/>
      <c r="G304" s="56" t="e">
        <f>IF(Voto!#REF!=1,"De acuerdo",IF(Voto!#REF!=2,"En desacuerdo",IF(Voto!#REF!=3,"Abstención","")))</f>
        <v>#REF!</v>
      </c>
      <c r="H304" s="59"/>
      <c r="I304" s="57" t="e">
        <f>Voto!#REF!</f>
        <v>#REF!</v>
      </c>
      <c r="J304" s="4" t="s">
        <v>490</v>
      </c>
      <c r="L304" s="4" t="str">
        <f t="shared" si="3"/>
        <v/>
      </c>
    </row>
    <row r="305" spans="1:12" s="4" customFormat="1" ht="26" x14ac:dyDescent="0.3">
      <c r="A305" s="20" t="s">
        <v>193</v>
      </c>
      <c r="B305" s="6"/>
      <c r="D305" s="15" t="s">
        <v>192</v>
      </c>
      <c r="E305" s="139" t="s">
        <v>193</v>
      </c>
      <c r="F305" s="139"/>
      <c r="G305" s="56" t="e">
        <f>IF(Voto!#REF!=1,"De acuerdo",IF(Voto!#REF!=2,"En desacuerdo",IF(Voto!#REF!=3,"Abstención","")))</f>
        <v>#REF!</v>
      </c>
      <c r="H305" s="59"/>
      <c r="I305" s="57" t="e">
        <f>Voto!#REF!</f>
        <v>#REF!</v>
      </c>
      <c r="J305" s="4" t="s">
        <v>490</v>
      </c>
      <c r="L305" s="4" t="str">
        <f t="shared" si="3"/>
        <v/>
      </c>
    </row>
    <row r="306" spans="1:12" s="4" customFormat="1" ht="26" x14ac:dyDescent="0.3">
      <c r="A306" s="21" t="s">
        <v>205</v>
      </c>
      <c r="B306" s="22"/>
      <c r="D306" s="55" t="s">
        <v>204</v>
      </c>
      <c r="E306" s="140" t="s">
        <v>205</v>
      </c>
      <c r="F306" s="140"/>
      <c r="G306" s="56" t="e">
        <f>IF(Voto!#REF!=1,"De acuerdo",IF(Voto!#REF!=2,"En desacuerdo",IF(Voto!#REF!=3,"Abstención","")))</f>
        <v>#REF!</v>
      </c>
      <c r="H306" s="59"/>
      <c r="I306" s="57" t="e">
        <f>Voto!#REF!</f>
        <v>#REF!</v>
      </c>
      <c r="J306" s="4" t="s">
        <v>490</v>
      </c>
      <c r="L306" s="4" t="str">
        <f t="shared" ref="L306:L335" si="4">IF(K306=2,"Por favor justifique su voto","")</f>
        <v/>
      </c>
    </row>
    <row r="307" spans="1:12" s="4" customFormat="1" ht="26" x14ac:dyDescent="0.3">
      <c r="A307" s="20" t="s">
        <v>267</v>
      </c>
      <c r="B307" s="6"/>
      <c r="D307" s="15" t="s">
        <v>266</v>
      </c>
      <c r="E307" s="139" t="s">
        <v>267</v>
      </c>
      <c r="F307" s="139"/>
      <c r="G307" s="56" t="e">
        <f>IF(Voto!#REF!=1,"De acuerdo",IF(Voto!#REF!=2,"En desacuerdo",IF(Voto!#REF!=3,"Abstención","")))</f>
        <v>#REF!</v>
      </c>
      <c r="H307" s="59"/>
      <c r="I307" s="57" t="e">
        <f>Voto!#REF!</f>
        <v>#REF!</v>
      </c>
      <c r="J307" s="4" t="s">
        <v>490</v>
      </c>
      <c r="L307" s="4" t="str">
        <f t="shared" si="4"/>
        <v/>
      </c>
    </row>
    <row r="308" spans="1:12" s="4" customFormat="1" ht="26" x14ac:dyDescent="0.3">
      <c r="A308" s="21" t="s">
        <v>303</v>
      </c>
      <c r="B308" s="22"/>
      <c r="D308" s="55" t="s">
        <v>302</v>
      </c>
      <c r="E308" s="140" t="s">
        <v>303</v>
      </c>
      <c r="F308" s="140"/>
      <c r="G308" s="56" t="e">
        <f>IF(Voto!#REF!=1,"De acuerdo",IF(Voto!#REF!=2,"En desacuerdo",IF(Voto!#REF!=3,"Abstención","")))</f>
        <v>#REF!</v>
      </c>
      <c r="H308" s="59"/>
      <c r="I308" s="57" t="e">
        <f>Voto!#REF!</f>
        <v>#REF!</v>
      </c>
      <c r="J308" s="4" t="s">
        <v>490</v>
      </c>
      <c r="L308" s="4" t="str">
        <f t="shared" si="4"/>
        <v/>
      </c>
    </row>
    <row r="309" spans="1:12" s="4" customFormat="1" ht="39" x14ac:dyDescent="0.3">
      <c r="A309" s="20" t="s">
        <v>305</v>
      </c>
      <c r="B309" s="6"/>
      <c r="D309" s="15" t="s">
        <v>304</v>
      </c>
      <c r="E309" s="139" t="s">
        <v>305</v>
      </c>
      <c r="F309" s="139"/>
      <c r="G309" s="56" t="e">
        <f>IF(Voto!#REF!=1,"De acuerdo",IF(Voto!#REF!=2,"En desacuerdo",IF(Voto!#REF!=3,"Abstención","")))</f>
        <v>#REF!</v>
      </c>
      <c r="H309" s="59"/>
      <c r="I309" s="57" t="e">
        <f>Voto!#REF!</f>
        <v>#REF!</v>
      </c>
      <c r="J309" s="4" t="s">
        <v>490</v>
      </c>
      <c r="L309" s="4" t="str">
        <f t="shared" si="4"/>
        <v/>
      </c>
    </row>
    <row r="310" spans="1:12" s="4" customFormat="1" ht="26" x14ac:dyDescent="0.3">
      <c r="A310" s="21" t="s">
        <v>307</v>
      </c>
      <c r="B310" s="22"/>
      <c r="D310" s="55" t="s">
        <v>306</v>
      </c>
      <c r="E310" s="140" t="s">
        <v>307</v>
      </c>
      <c r="F310" s="140"/>
      <c r="G310" s="56" t="e">
        <f>IF(Voto!#REF!=1,"De acuerdo",IF(Voto!#REF!=2,"En desacuerdo",IF(Voto!#REF!=3,"Abstención","")))</f>
        <v>#REF!</v>
      </c>
      <c r="H310" s="59"/>
      <c r="I310" s="57" t="e">
        <f>Voto!#REF!</f>
        <v>#REF!</v>
      </c>
      <c r="J310" s="4" t="s">
        <v>490</v>
      </c>
      <c r="L310" s="4" t="str">
        <f t="shared" si="4"/>
        <v/>
      </c>
    </row>
    <row r="311" spans="1:12" s="4" customFormat="1" ht="16" customHeight="1" x14ac:dyDescent="0.3">
      <c r="A311" s="7"/>
      <c r="B311" s="25"/>
      <c r="D311" s="65" t="s">
        <v>463</v>
      </c>
      <c r="E311" s="64"/>
      <c r="F311" s="64"/>
      <c r="G311" s="64" t="e">
        <f>IF(Voto!#REF!=1,"De acuerdo",IF(Voto!#REF!=2,"En desacuerdo",IF(Voto!#REF!=3,"Abstención","")))</f>
        <v>#REF!</v>
      </c>
      <c r="H311" s="64"/>
      <c r="I311" s="60" t="e">
        <f>Voto!#REF!</f>
        <v>#REF!</v>
      </c>
      <c r="J311" s="46" t="s">
        <v>490</v>
      </c>
      <c r="L311" s="4" t="str">
        <f t="shared" si="4"/>
        <v/>
      </c>
    </row>
    <row r="312" spans="1:12" s="4" customFormat="1" ht="39" x14ac:dyDescent="0.3">
      <c r="A312" s="21" t="s">
        <v>163</v>
      </c>
      <c r="B312" s="22"/>
      <c r="D312" s="55" t="s">
        <v>162</v>
      </c>
      <c r="E312" s="140" t="s">
        <v>163</v>
      </c>
      <c r="F312" s="140"/>
      <c r="G312" s="56" t="e">
        <f>IF(Voto!#REF!=1,"De acuerdo",IF(Voto!#REF!=2,"En desacuerdo",IF(Voto!#REF!=3,"Abstención","")))</f>
        <v>#REF!</v>
      </c>
      <c r="H312" s="59"/>
      <c r="I312" s="57" t="e">
        <f>Voto!#REF!</f>
        <v>#REF!</v>
      </c>
      <c r="J312" s="4" t="s">
        <v>490</v>
      </c>
      <c r="L312" s="4" t="str">
        <f t="shared" si="4"/>
        <v/>
      </c>
    </row>
    <row r="313" spans="1:12" s="4" customFormat="1" ht="16" customHeight="1" x14ac:dyDescent="0.3">
      <c r="A313" s="7"/>
      <c r="B313" s="25"/>
      <c r="D313" s="65" t="s">
        <v>461</v>
      </c>
      <c r="E313" s="64"/>
      <c r="F313" s="64"/>
      <c r="G313" s="64" t="e">
        <f>IF(Voto!#REF!=1,"De acuerdo",IF(Voto!#REF!=2,"En desacuerdo",IF(Voto!#REF!=3,"Abstención","")))</f>
        <v>#REF!</v>
      </c>
      <c r="H313" s="64"/>
      <c r="I313" s="60" t="e">
        <f>Voto!#REF!</f>
        <v>#REF!</v>
      </c>
      <c r="J313" s="46" t="s">
        <v>490</v>
      </c>
      <c r="L313" s="4" t="str">
        <f t="shared" si="4"/>
        <v/>
      </c>
    </row>
    <row r="314" spans="1:12" s="4" customFormat="1" ht="39" x14ac:dyDescent="0.3">
      <c r="A314" s="21" t="s">
        <v>249</v>
      </c>
      <c r="B314" s="22"/>
      <c r="D314" s="55" t="s">
        <v>248</v>
      </c>
      <c r="E314" s="140" t="s">
        <v>249</v>
      </c>
      <c r="F314" s="140"/>
      <c r="G314" s="56" t="e">
        <f>IF(Voto!#REF!=1,"De acuerdo",IF(Voto!#REF!=2,"En desacuerdo",IF(Voto!#REF!=3,"Abstención","")))</f>
        <v>#REF!</v>
      </c>
      <c r="H314" s="59"/>
      <c r="I314" s="57" t="e">
        <f>Voto!#REF!</f>
        <v>#REF!</v>
      </c>
      <c r="J314" s="4" t="s">
        <v>490</v>
      </c>
      <c r="L314" s="4" t="str">
        <f t="shared" si="4"/>
        <v/>
      </c>
    </row>
    <row r="315" spans="1:12" s="4" customFormat="1" ht="16" customHeight="1" x14ac:dyDescent="0.3">
      <c r="A315" s="7"/>
      <c r="B315" s="25"/>
      <c r="D315" s="65" t="s">
        <v>478</v>
      </c>
      <c r="E315" s="64"/>
      <c r="F315" s="64"/>
      <c r="G315" s="64" t="e">
        <f>IF(Voto!#REF!=1,"De acuerdo",IF(Voto!#REF!=2,"En desacuerdo",IF(Voto!#REF!=3,"Abstención","")))</f>
        <v>#REF!</v>
      </c>
      <c r="H315" s="64"/>
      <c r="I315" s="60" t="e">
        <f>Voto!#REF!</f>
        <v>#REF!</v>
      </c>
      <c r="J315" s="46" t="s">
        <v>490</v>
      </c>
      <c r="L315" s="4" t="str">
        <f t="shared" si="4"/>
        <v/>
      </c>
    </row>
    <row r="316" spans="1:12" s="4" customFormat="1" ht="26" x14ac:dyDescent="0.3">
      <c r="A316" s="21" t="s">
        <v>63</v>
      </c>
      <c r="B316" s="22"/>
      <c r="D316" s="55" t="s">
        <v>62</v>
      </c>
      <c r="E316" s="140" t="s">
        <v>63</v>
      </c>
      <c r="F316" s="140"/>
      <c r="G316" s="56" t="e">
        <f>IF(Voto!#REF!=1,"De acuerdo",IF(Voto!#REF!=2,"En desacuerdo",IF(Voto!#REF!=3,"Abstención","")))</f>
        <v>#REF!</v>
      </c>
      <c r="H316" s="59"/>
      <c r="I316" s="57" t="e">
        <f>Voto!#REF!</f>
        <v>#REF!</v>
      </c>
      <c r="J316" s="4" t="s">
        <v>490</v>
      </c>
      <c r="L316" s="4" t="str">
        <f t="shared" si="4"/>
        <v/>
      </c>
    </row>
    <row r="317" spans="1:12" s="4" customFormat="1" ht="16" customHeight="1" x14ac:dyDescent="0.3">
      <c r="A317" s="7"/>
      <c r="B317" s="25"/>
      <c r="D317" s="65" t="s">
        <v>454</v>
      </c>
      <c r="E317" s="64"/>
      <c r="F317" s="64"/>
      <c r="G317" s="64" t="e">
        <f>IF(Voto!#REF!=1,"De acuerdo",IF(Voto!#REF!=2,"En desacuerdo",IF(Voto!#REF!=3,"Abstención","")))</f>
        <v>#REF!</v>
      </c>
      <c r="H317" s="64"/>
      <c r="I317" s="60" t="e">
        <f>Voto!#REF!</f>
        <v>#REF!</v>
      </c>
      <c r="J317" s="46" t="s">
        <v>490</v>
      </c>
      <c r="L317" s="4" t="str">
        <f t="shared" si="4"/>
        <v/>
      </c>
    </row>
    <row r="318" spans="1:12" s="4" customFormat="1" ht="39" x14ac:dyDescent="0.3">
      <c r="A318" s="21" t="s">
        <v>227</v>
      </c>
      <c r="B318" s="22"/>
      <c r="D318" s="55" t="s">
        <v>226</v>
      </c>
      <c r="E318" s="140" t="s">
        <v>227</v>
      </c>
      <c r="F318" s="140"/>
      <c r="G318" s="56" t="e">
        <f>IF(Voto!#REF!=1,"De acuerdo",IF(Voto!#REF!=2,"En desacuerdo",IF(Voto!#REF!=3,"Abstención","")))</f>
        <v>#REF!</v>
      </c>
      <c r="H318" s="59"/>
      <c r="I318" s="57" t="e">
        <f>Voto!#REF!</f>
        <v>#REF!</v>
      </c>
      <c r="J318" s="4" t="s">
        <v>490</v>
      </c>
      <c r="L318" s="4" t="str">
        <f t="shared" si="4"/>
        <v/>
      </c>
    </row>
    <row r="319" spans="1:12" s="4" customFormat="1" ht="65" x14ac:dyDescent="0.3">
      <c r="A319" s="20" t="s">
        <v>237</v>
      </c>
      <c r="B319" s="6"/>
      <c r="D319" s="15" t="s">
        <v>236</v>
      </c>
      <c r="E319" s="139" t="s">
        <v>237</v>
      </c>
      <c r="F319" s="139"/>
      <c r="G319" s="56" t="e">
        <f>IF(Voto!#REF!=1,"De acuerdo",IF(Voto!#REF!=2,"En desacuerdo",IF(Voto!#REF!=3,"Abstención","")))</f>
        <v>#REF!</v>
      </c>
      <c r="H319" s="59"/>
      <c r="I319" s="57" t="e">
        <f>Voto!#REF!</f>
        <v>#REF!</v>
      </c>
      <c r="J319" s="4" t="s">
        <v>490</v>
      </c>
      <c r="L319" s="4" t="str">
        <f t="shared" si="4"/>
        <v/>
      </c>
    </row>
    <row r="320" spans="1:12" s="4" customFormat="1" ht="26" x14ac:dyDescent="0.3">
      <c r="A320" s="21" t="s">
        <v>255</v>
      </c>
      <c r="B320" s="22"/>
      <c r="D320" s="55" t="s">
        <v>254</v>
      </c>
      <c r="E320" s="140" t="s">
        <v>255</v>
      </c>
      <c r="F320" s="140"/>
      <c r="G320" s="56" t="e">
        <f>IF(Voto!#REF!=1,"De acuerdo",IF(Voto!#REF!=2,"En desacuerdo",IF(Voto!#REF!=3,"Abstención","")))</f>
        <v>#REF!</v>
      </c>
      <c r="H320" s="59"/>
      <c r="I320" s="57" t="e">
        <f>Voto!#REF!</f>
        <v>#REF!</v>
      </c>
      <c r="J320" s="4" t="s">
        <v>490</v>
      </c>
      <c r="L320" s="4" t="str">
        <f t="shared" si="4"/>
        <v/>
      </c>
    </row>
    <row r="321" spans="1:12" s="4" customFormat="1" ht="39" x14ac:dyDescent="0.3">
      <c r="A321" s="20" t="s">
        <v>263</v>
      </c>
      <c r="B321" s="6"/>
      <c r="D321" s="15" t="s">
        <v>262</v>
      </c>
      <c r="E321" s="139" t="s">
        <v>263</v>
      </c>
      <c r="F321" s="139"/>
      <c r="G321" s="56" t="e">
        <f>IF(Voto!#REF!=1,"De acuerdo",IF(Voto!#REF!=2,"En desacuerdo",IF(Voto!#REF!=3,"Abstención","")))</f>
        <v>#REF!</v>
      </c>
      <c r="H321" s="59"/>
      <c r="I321" s="57" t="e">
        <f>Voto!#REF!</f>
        <v>#REF!</v>
      </c>
      <c r="J321" s="4" t="s">
        <v>490</v>
      </c>
      <c r="L321" s="4" t="str">
        <f t="shared" si="4"/>
        <v/>
      </c>
    </row>
    <row r="322" spans="1:12" s="4" customFormat="1" ht="26" x14ac:dyDescent="0.3">
      <c r="A322" s="21" t="s">
        <v>291</v>
      </c>
      <c r="B322" s="22"/>
      <c r="D322" s="55" t="s">
        <v>290</v>
      </c>
      <c r="E322" s="140" t="s">
        <v>291</v>
      </c>
      <c r="F322" s="140"/>
      <c r="G322" s="56" t="e">
        <f>IF(Voto!#REF!=1,"De acuerdo",IF(Voto!#REF!=2,"En desacuerdo",IF(Voto!#REF!=3,"Abstención","")))</f>
        <v>#REF!</v>
      </c>
      <c r="H322" s="59"/>
      <c r="I322" s="57" t="e">
        <f>Voto!#REF!</f>
        <v>#REF!</v>
      </c>
      <c r="J322" s="4" t="s">
        <v>490</v>
      </c>
      <c r="L322" s="4" t="str">
        <f t="shared" si="4"/>
        <v/>
      </c>
    </row>
    <row r="323" spans="1:12" s="4" customFormat="1" ht="16" customHeight="1" x14ac:dyDescent="0.3">
      <c r="A323" s="7"/>
      <c r="B323" s="25"/>
      <c r="D323" s="65" t="s">
        <v>469</v>
      </c>
      <c r="E323" s="64"/>
      <c r="F323" s="64"/>
      <c r="G323" s="64" t="e">
        <f>IF(Voto!#REF!=1,"De acuerdo",IF(Voto!#REF!=2,"En desacuerdo",IF(Voto!#REF!=3,"Abstención","")))</f>
        <v>#REF!</v>
      </c>
      <c r="H323" s="64"/>
      <c r="I323" s="60" t="e">
        <f>Voto!#REF!</f>
        <v>#REF!</v>
      </c>
      <c r="J323" s="46" t="s">
        <v>490</v>
      </c>
      <c r="L323" s="4" t="str">
        <f t="shared" si="4"/>
        <v/>
      </c>
    </row>
    <row r="324" spans="1:12" s="4" customFormat="1" ht="26" x14ac:dyDescent="0.3">
      <c r="A324" s="21" t="s">
        <v>25</v>
      </c>
      <c r="B324" s="22"/>
      <c r="D324" s="55" t="s">
        <v>24</v>
      </c>
      <c r="E324" s="140" t="s">
        <v>25</v>
      </c>
      <c r="F324" s="140"/>
      <c r="G324" s="56" t="e">
        <f>IF(Voto!#REF!=1,"De acuerdo",IF(Voto!#REF!=2,"En desacuerdo",IF(Voto!#REF!=3,"Abstención","")))</f>
        <v>#REF!</v>
      </c>
      <c r="H324" s="59"/>
      <c r="I324" s="57" t="e">
        <f>Voto!#REF!</f>
        <v>#REF!</v>
      </c>
      <c r="J324" s="4" t="s">
        <v>490</v>
      </c>
      <c r="L324" s="4" t="str">
        <f t="shared" si="4"/>
        <v/>
      </c>
    </row>
    <row r="325" spans="1:12" s="4" customFormat="1" ht="39" x14ac:dyDescent="0.3">
      <c r="A325" s="20" t="s">
        <v>453</v>
      </c>
      <c r="B325" s="6"/>
      <c r="D325" s="15" t="s">
        <v>452</v>
      </c>
      <c r="E325" s="139" t="s">
        <v>453</v>
      </c>
      <c r="F325" s="139"/>
      <c r="G325" s="56" t="e">
        <f>IF(Voto!#REF!=1,"De acuerdo",IF(Voto!#REF!=2,"En desacuerdo",IF(Voto!#REF!=3,"Abstención","")))</f>
        <v>#REF!</v>
      </c>
      <c r="H325" s="59"/>
      <c r="I325" s="57" t="e">
        <f>Voto!#REF!</f>
        <v>#REF!</v>
      </c>
      <c r="J325" s="4" t="s">
        <v>490</v>
      </c>
      <c r="L325" s="4" t="str">
        <f t="shared" si="4"/>
        <v/>
      </c>
    </row>
    <row r="326" spans="1:12" s="4" customFormat="1" ht="16" customHeight="1" x14ac:dyDescent="0.3">
      <c r="A326" s="7"/>
      <c r="B326" s="25"/>
      <c r="D326" s="65" t="s">
        <v>468</v>
      </c>
      <c r="E326" s="64"/>
      <c r="F326" s="64"/>
      <c r="G326" s="64" t="e">
        <f>IF(Voto!#REF!=1,"De acuerdo",IF(Voto!#REF!=2,"En desacuerdo",IF(Voto!#REF!=3,"Abstención","")))</f>
        <v>#REF!</v>
      </c>
      <c r="H326" s="64"/>
      <c r="I326" s="60" t="e">
        <f>Voto!#REF!</f>
        <v>#REF!</v>
      </c>
      <c r="J326" s="46" t="s">
        <v>490</v>
      </c>
      <c r="L326" s="4" t="str">
        <f t="shared" si="4"/>
        <v/>
      </c>
    </row>
    <row r="327" spans="1:12" s="4" customFormat="1" ht="39" x14ac:dyDescent="0.3">
      <c r="A327" s="21" t="s">
        <v>147</v>
      </c>
      <c r="B327" s="22"/>
      <c r="D327" s="55" t="s">
        <v>146</v>
      </c>
      <c r="E327" s="140" t="s">
        <v>147</v>
      </c>
      <c r="F327" s="140"/>
      <c r="G327" s="56" t="e">
        <f>IF(Voto!#REF!=1,"De acuerdo",IF(Voto!#REF!=2,"En desacuerdo",IF(Voto!#REF!=3,"Abstención","")))</f>
        <v>#REF!</v>
      </c>
      <c r="H327" s="59"/>
      <c r="I327" s="57" t="e">
        <f>Voto!#REF!</f>
        <v>#REF!</v>
      </c>
      <c r="J327" s="4" t="s">
        <v>490</v>
      </c>
      <c r="L327" s="4" t="str">
        <f t="shared" si="4"/>
        <v/>
      </c>
    </row>
    <row r="328" spans="1:12" s="4" customFormat="1" ht="16" customHeight="1" x14ac:dyDescent="0.3">
      <c r="A328" s="7"/>
      <c r="B328" s="25"/>
      <c r="D328" s="65" t="s">
        <v>466</v>
      </c>
      <c r="E328" s="64"/>
      <c r="F328" s="64"/>
      <c r="G328" s="64" t="e">
        <f>IF(Voto!#REF!=1,"De acuerdo",IF(Voto!#REF!=2,"En desacuerdo",IF(Voto!#REF!=3,"Abstención","")))</f>
        <v>#REF!</v>
      </c>
      <c r="H328" s="64"/>
      <c r="I328" s="60" t="e">
        <f>Voto!#REF!</f>
        <v>#REF!</v>
      </c>
      <c r="J328" s="46" t="s">
        <v>490</v>
      </c>
      <c r="L328" s="4" t="str">
        <f t="shared" si="4"/>
        <v/>
      </c>
    </row>
    <row r="329" spans="1:12" s="4" customFormat="1" ht="39" x14ac:dyDescent="0.3">
      <c r="A329" s="21" t="s">
        <v>243</v>
      </c>
      <c r="B329" s="22"/>
      <c r="D329" s="67" t="s">
        <v>242</v>
      </c>
      <c r="E329" s="140" t="s">
        <v>243</v>
      </c>
      <c r="F329" s="140"/>
      <c r="G329" s="56" t="e">
        <f>IF(Voto!#REF!=1,"De acuerdo",IF(Voto!#REF!=2,"En desacuerdo",IF(Voto!#REF!=3,"Abstención","")))</f>
        <v>#REF!</v>
      </c>
      <c r="H329" s="59"/>
      <c r="I329" s="57" t="e">
        <f>Voto!#REF!</f>
        <v>#REF!</v>
      </c>
      <c r="J329" s="4" t="s">
        <v>490</v>
      </c>
      <c r="L329" s="4" t="str">
        <f t="shared" si="4"/>
        <v/>
      </c>
    </row>
    <row r="330" spans="1:12" s="4" customFormat="1" ht="52" x14ac:dyDescent="0.3">
      <c r="A330" s="20" t="s">
        <v>261</v>
      </c>
      <c r="B330" s="6"/>
      <c r="D330" s="66" t="s">
        <v>260</v>
      </c>
      <c r="E330" s="139" t="s">
        <v>261</v>
      </c>
      <c r="F330" s="139"/>
      <c r="G330" s="56" t="e">
        <f>IF(Voto!#REF!=1,"De acuerdo",IF(Voto!#REF!=2,"En desacuerdo",IF(Voto!#REF!=3,"Abstención","")))</f>
        <v>#REF!</v>
      </c>
      <c r="H330" s="59"/>
      <c r="I330" s="57" t="e">
        <f>Voto!#REF!</f>
        <v>#REF!</v>
      </c>
      <c r="J330" s="4" t="s">
        <v>490</v>
      </c>
      <c r="L330" s="4" t="str">
        <f t="shared" si="4"/>
        <v/>
      </c>
    </row>
    <row r="331" spans="1:12" s="4" customFormat="1" ht="16" customHeight="1" x14ac:dyDescent="0.3">
      <c r="A331" s="7"/>
      <c r="B331" s="25"/>
      <c r="D331" s="65" t="s">
        <v>475</v>
      </c>
      <c r="E331" s="64"/>
      <c r="F331" s="64"/>
      <c r="G331" s="64" t="e">
        <f>IF(Voto!#REF!=1,"De acuerdo",IF(Voto!#REF!=2,"En desacuerdo",IF(Voto!#REF!=3,"Abstención","")))</f>
        <v>#REF!</v>
      </c>
      <c r="H331" s="64"/>
      <c r="I331" s="60" t="e">
        <f>Voto!#REF!</f>
        <v>#REF!</v>
      </c>
      <c r="J331" s="46" t="s">
        <v>490</v>
      </c>
      <c r="L331" s="4" t="str">
        <f t="shared" si="4"/>
        <v/>
      </c>
    </row>
    <row r="332" spans="1:12" s="4" customFormat="1" ht="26" x14ac:dyDescent="0.3">
      <c r="A332" s="21" t="s">
        <v>389</v>
      </c>
      <c r="B332" s="22"/>
      <c r="D332" s="55" t="s">
        <v>388</v>
      </c>
      <c r="E332" s="140" t="s">
        <v>389</v>
      </c>
      <c r="F332" s="140"/>
      <c r="G332" s="56" t="e">
        <f>IF(Voto!#REF!=1,"De acuerdo",IF(Voto!#REF!=2,"En desacuerdo",IF(Voto!#REF!=3,"Abstención","")))</f>
        <v>#REF!</v>
      </c>
      <c r="H332" s="59"/>
      <c r="I332" s="57" t="e">
        <f>Voto!#REF!</f>
        <v>#REF!</v>
      </c>
      <c r="J332" s="4" t="s">
        <v>490</v>
      </c>
      <c r="L332" s="4" t="str">
        <f t="shared" si="4"/>
        <v/>
      </c>
    </row>
    <row r="333" spans="1:12" s="4" customFormat="1" ht="16" customHeight="1" x14ac:dyDescent="0.3">
      <c r="A333" s="7"/>
      <c r="B333" s="25"/>
      <c r="D333" s="65" t="s">
        <v>470</v>
      </c>
      <c r="E333" s="64"/>
      <c r="F333" s="64"/>
      <c r="G333" s="64" t="e">
        <f>IF(Voto!#REF!=1,"De acuerdo",IF(Voto!#REF!=2,"En desacuerdo",IF(Voto!#REF!=3,"Abstención","")))</f>
        <v>#REF!</v>
      </c>
      <c r="H333" s="64"/>
      <c r="I333" s="60" t="e">
        <f>Voto!#REF!</f>
        <v>#REF!</v>
      </c>
      <c r="J333" s="46" t="s">
        <v>490</v>
      </c>
      <c r="L333" s="4" t="str">
        <f t="shared" si="4"/>
        <v/>
      </c>
    </row>
    <row r="334" spans="1:12" s="4" customFormat="1" ht="20.149999999999999" customHeight="1" x14ac:dyDescent="0.3">
      <c r="A334" s="21" t="s">
        <v>103</v>
      </c>
      <c r="B334" s="22"/>
      <c r="D334" s="55" t="s">
        <v>102</v>
      </c>
      <c r="E334" s="140" t="s">
        <v>103</v>
      </c>
      <c r="F334" s="140"/>
      <c r="G334" s="56" t="e">
        <f>IF(Voto!#REF!=1,"De acuerdo",IF(Voto!#REF!=2,"En desacuerdo",IF(Voto!#REF!=3,"Abstención","")))</f>
        <v>#REF!</v>
      </c>
      <c r="H334" s="59"/>
      <c r="I334" s="57" t="e">
        <f>Voto!#REF!</f>
        <v>#REF!</v>
      </c>
      <c r="J334" s="4" t="s">
        <v>490</v>
      </c>
      <c r="L334" s="4" t="str">
        <f t="shared" si="4"/>
        <v/>
      </c>
    </row>
    <row r="335" spans="1:12" s="4" customFormat="1" ht="26" x14ac:dyDescent="0.3">
      <c r="A335" s="20" t="s">
        <v>265</v>
      </c>
      <c r="B335" s="6"/>
      <c r="D335" s="15" t="s">
        <v>264</v>
      </c>
      <c r="E335" s="139" t="s">
        <v>265</v>
      </c>
      <c r="F335" s="139"/>
      <c r="G335" s="56" t="e">
        <f>IF(Voto!#REF!=1,"De acuerdo",IF(Voto!#REF!=2,"En desacuerdo",IF(Voto!#REF!=3,"Abstención","")))</f>
        <v>#REF!</v>
      </c>
      <c r="H335" s="59"/>
      <c r="I335" s="57" t="e">
        <f>Voto!#REF!</f>
        <v>#REF!</v>
      </c>
      <c r="J335" s="4" t="s">
        <v>490</v>
      </c>
      <c r="L335" s="4" t="str">
        <f t="shared" si="4"/>
        <v/>
      </c>
    </row>
  </sheetData>
  <mergeCells count="276">
    <mergeCell ref="I3:I4"/>
    <mergeCell ref="D4:H4"/>
    <mergeCell ref="G5:I5"/>
    <mergeCell ref="E9:I9"/>
    <mergeCell ref="E11:I11"/>
    <mergeCell ref="F13:I13"/>
    <mergeCell ref="D28:J28"/>
    <mergeCell ref="D29:J29"/>
    <mergeCell ref="D30:J30"/>
    <mergeCell ref="D31:J31"/>
    <mergeCell ref="D32:J32"/>
    <mergeCell ref="D33:J33"/>
    <mergeCell ref="E19:F19"/>
    <mergeCell ref="D23:J23"/>
    <mergeCell ref="D24:J24"/>
    <mergeCell ref="D25:J25"/>
    <mergeCell ref="D26:J26"/>
    <mergeCell ref="D27:J27"/>
    <mergeCell ref="D40:J40"/>
    <mergeCell ref="D41:J41"/>
    <mergeCell ref="D42:J42"/>
    <mergeCell ref="D43:J43"/>
    <mergeCell ref="D44:J44"/>
    <mergeCell ref="D45:J45"/>
    <mergeCell ref="D34:J34"/>
    <mergeCell ref="D35:J35"/>
    <mergeCell ref="D36:J36"/>
    <mergeCell ref="D37:J37"/>
    <mergeCell ref="D38:J38"/>
    <mergeCell ref="D39:J39"/>
    <mergeCell ref="E54:F54"/>
    <mergeCell ref="E55:F55"/>
    <mergeCell ref="E56:F56"/>
    <mergeCell ref="E57:F57"/>
    <mergeCell ref="E58:F58"/>
    <mergeCell ref="E59:F59"/>
    <mergeCell ref="E48:F48"/>
    <mergeCell ref="E49:F49"/>
    <mergeCell ref="E50:F50"/>
    <mergeCell ref="E51:F51"/>
    <mergeCell ref="E52:F52"/>
    <mergeCell ref="E53:F53"/>
    <mergeCell ref="E67:F67"/>
    <mergeCell ref="E68:F68"/>
    <mergeCell ref="E70:F70"/>
    <mergeCell ref="E72:F72"/>
    <mergeCell ref="E73:F73"/>
    <mergeCell ref="E74:F74"/>
    <mergeCell ref="E60:F60"/>
    <mergeCell ref="E62:F62"/>
    <mergeCell ref="E63:F63"/>
    <mergeCell ref="E64:F64"/>
    <mergeCell ref="E65:F65"/>
    <mergeCell ref="E66:F66"/>
    <mergeCell ref="E84:F84"/>
    <mergeCell ref="E85:F85"/>
    <mergeCell ref="E86:F86"/>
    <mergeCell ref="E87:F87"/>
    <mergeCell ref="E88:F88"/>
    <mergeCell ref="E89:F89"/>
    <mergeCell ref="E75:F75"/>
    <mergeCell ref="E77:F77"/>
    <mergeCell ref="E79:F79"/>
    <mergeCell ref="E80:F80"/>
    <mergeCell ref="E81:F81"/>
    <mergeCell ref="E83:F83"/>
    <mergeCell ref="E96:F96"/>
    <mergeCell ref="E97:F97"/>
    <mergeCell ref="E98:F98"/>
    <mergeCell ref="E99:F99"/>
    <mergeCell ref="E100:F100"/>
    <mergeCell ref="E101:F101"/>
    <mergeCell ref="E90:F90"/>
    <mergeCell ref="E91:F91"/>
    <mergeCell ref="E92:F92"/>
    <mergeCell ref="E93:F93"/>
    <mergeCell ref="E94:F94"/>
    <mergeCell ref="E95:F95"/>
    <mergeCell ref="E108:F108"/>
    <mergeCell ref="E110:F110"/>
    <mergeCell ref="E111:F111"/>
    <mergeCell ref="E112:F112"/>
    <mergeCell ref="E113:F113"/>
    <mergeCell ref="E114:F114"/>
    <mergeCell ref="E102:F102"/>
    <mergeCell ref="E103:F103"/>
    <mergeCell ref="E104:F104"/>
    <mergeCell ref="E105:F105"/>
    <mergeCell ref="E106:F106"/>
    <mergeCell ref="E107:F107"/>
    <mergeCell ref="E122:F122"/>
    <mergeCell ref="E123:F123"/>
    <mergeCell ref="E125:F125"/>
    <mergeCell ref="E127:F127"/>
    <mergeCell ref="E129:F129"/>
    <mergeCell ref="E130:F130"/>
    <mergeCell ref="E115:F115"/>
    <mergeCell ref="E116:F116"/>
    <mergeCell ref="E117:F117"/>
    <mergeCell ref="E119:F119"/>
    <mergeCell ref="E120:F120"/>
    <mergeCell ref="E121:F121"/>
    <mergeCell ref="E139:F139"/>
    <mergeCell ref="E140:F140"/>
    <mergeCell ref="E141:F141"/>
    <mergeCell ref="E142:F142"/>
    <mergeCell ref="E143:F143"/>
    <mergeCell ref="E144:F144"/>
    <mergeCell ref="E131:F131"/>
    <mergeCell ref="E133:F133"/>
    <mergeCell ref="E135:F135"/>
    <mergeCell ref="E136:F136"/>
    <mergeCell ref="E137:F137"/>
    <mergeCell ref="E138:F138"/>
    <mergeCell ref="E154:F154"/>
    <mergeCell ref="E156:F156"/>
    <mergeCell ref="E157:F157"/>
    <mergeCell ref="E158:F158"/>
    <mergeCell ref="E159:F159"/>
    <mergeCell ref="E160:F160"/>
    <mergeCell ref="E145:F145"/>
    <mergeCell ref="E147:F147"/>
    <mergeCell ref="E148:F148"/>
    <mergeCell ref="E149:F149"/>
    <mergeCell ref="E150:F150"/>
    <mergeCell ref="E152:F152"/>
    <mergeCell ref="E167:F167"/>
    <mergeCell ref="E168:F168"/>
    <mergeCell ref="E169:F169"/>
    <mergeCell ref="E171:F171"/>
    <mergeCell ref="E172:F172"/>
    <mergeCell ref="E174:F174"/>
    <mergeCell ref="E161:F161"/>
    <mergeCell ref="E162:F162"/>
    <mergeCell ref="E163:F163"/>
    <mergeCell ref="E164:F164"/>
    <mergeCell ref="E165:F165"/>
    <mergeCell ref="E166:F166"/>
    <mergeCell ref="E182:F182"/>
    <mergeCell ref="E183:F183"/>
    <mergeCell ref="E184:F184"/>
    <mergeCell ref="E185:F185"/>
    <mergeCell ref="E186:F186"/>
    <mergeCell ref="E188:F188"/>
    <mergeCell ref="E175:F175"/>
    <mergeCell ref="E176:F176"/>
    <mergeCell ref="E177:F177"/>
    <mergeCell ref="E178:F178"/>
    <mergeCell ref="E180:F180"/>
    <mergeCell ref="E181:F181"/>
    <mergeCell ref="E196:F196"/>
    <mergeCell ref="E197:F197"/>
    <mergeCell ref="E198:F198"/>
    <mergeCell ref="E199:F199"/>
    <mergeCell ref="E200:F200"/>
    <mergeCell ref="E201:F201"/>
    <mergeCell ref="E189:F189"/>
    <mergeCell ref="E191:F191"/>
    <mergeCell ref="E192:F192"/>
    <mergeCell ref="E193:F193"/>
    <mergeCell ref="E194:F194"/>
    <mergeCell ref="E195:F195"/>
    <mergeCell ref="E208:F208"/>
    <mergeCell ref="E209:F209"/>
    <mergeCell ref="E210:F210"/>
    <mergeCell ref="E211:F211"/>
    <mergeCell ref="E212:F212"/>
    <mergeCell ref="E213:F213"/>
    <mergeCell ref="E202:F202"/>
    <mergeCell ref="E203:F203"/>
    <mergeCell ref="E204:F204"/>
    <mergeCell ref="E205:F205"/>
    <mergeCell ref="E206:F206"/>
    <mergeCell ref="E207:F207"/>
    <mergeCell ref="E235:F235"/>
    <mergeCell ref="D229:F229"/>
    <mergeCell ref="D230:F230"/>
    <mergeCell ref="D231:F231"/>
    <mergeCell ref="D232:F232"/>
    <mergeCell ref="D228:F228"/>
    <mergeCell ref="E214:F214"/>
    <mergeCell ref="D218:F218"/>
    <mergeCell ref="D219:F219"/>
    <mergeCell ref="D220:F220"/>
    <mergeCell ref="D221:F221"/>
    <mergeCell ref="D233:F233"/>
    <mergeCell ref="D222:F222"/>
    <mergeCell ref="D223:F223"/>
    <mergeCell ref="D224:F224"/>
    <mergeCell ref="D225:F225"/>
    <mergeCell ref="D226:F226"/>
    <mergeCell ref="D227:F227"/>
    <mergeCell ref="E245:F245"/>
    <mergeCell ref="E246:F246"/>
    <mergeCell ref="E247:F247"/>
    <mergeCell ref="E249:F249"/>
    <mergeCell ref="E250:F250"/>
    <mergeCell ref="E252:F252"/>
    <mergeCell ref="E237:F237"/>
    <mergeCell ref="E239:F239"/>
    <mergeCell ref="E240:F240"/>
    <mergeCell ref="E241:F241"/>
    <mergeCell ref="E242:F242"/>
    <mergeCell ref="E243:F243"/>
    <mergeCell ref="E260:F260"/>
    <mergeCell ref="E261:F261"/>
    <mergeCell ref="E262:F262"/>
    <mergeCell ref="E263:F263"/>
    <mergeCell ref="E264:F264"/>
    <mergeCell ref="E265:F265"/>
    <mergeCell ref="E254:F254"/>
    <mergeCell ref="E255:F255"/>
    <mergeCell ref="E256:F256"/>
    <mergeCell ref="E257:F257"/>
    <mergeCell ref="E258:F258"/>
    <mergeCell ref="E259:F259"/>
    <mergeCell ref="E272:F272"/>
    <mergeCell ref="E273:F273"/>
    <mergeCell ref="E274:F274"/>
    <mergeCell ref="E275:F275"/>
    <mergeCell ref="E276:F276"/>
    <mergeCell ref="E277:F277"/>
    <mergeCell ref="E266:F266"/>
    <mergeCell ref="E267:F267"/>
    <mergeCell ref="E268:F268"/>
    <mergeCell ref="E269:F269"/>
    <mergeCell ref="E270:F270"/>
    <mergeCell ref="E271:F271"/>
    <mergeCell ref="E284:F284"/>
    <mergeCell ref="E285:F285"/>
    <mergeCell ref="E286:F286"/>
    <mergeCell ref="E287:F287"/>
    <mergeCell ref="E288:F288"/>
    <mergeCell ref="E289:F289"/>
    <mergeCell ref="E278:F278"/>
    <mergeCell ref="E279:F279"/>
    <mergeCell ref="E280:F280"/>
    <mergeCell ref="E281:F281"/>
    <mergeCell ref="E282:F282"/>
    <mergeCell ref="E283:F283"/>
    <mergeCell ref="E299:F299"/>
    <mergeCell ref="E300:F300"/>
    <mergeCell ref="E301:F301"/>
    <mergeCell ref="E290:F290"/>
    <mergeCell ref="E291:F291"/>
    <mergeCell ref="E292:F292"/>
    <mergeCell ref="E293:F293"/>
    <mergeCell ref="E294:F294"/>
    <mergeCell ref="E295:F295"/>
    <mergeCell ref="E296:F296"/>
    <mergeCell ref="E297:F297"/>
    <mergeCell ref="E298:F298"/>
    <mergeCell ref="E330:F330"/>
    <mergeCell ref="E332:F332"/>
    <mergeCell ref="E334:F334"/>
    <mergeCell ref="E335:F335"/>
    <mergeCell ref="E319:F319"/>
    <mergeCell ref="E320:F320"/>
    <mergeCell ref="E321:F321"/>
    <mergeCell ref="E322:F322"/>
    <mergeCell ref="E324:F324"/>
    <mergeCell ref="E325:F325"/>
    <mergeCell ref="E327:F327"/>
    <mergeCell ref="E329:F329"/>
    <mergeCell ref="E309:F309"/>
    <mergeCell ref="E310:F310"/>
    <mergeCell ref="E312:F312"/>
    <mergeCell ref="E314:F314"/>
    <mergeCell ref="E316:F316"/>
    <mergeCell ref="E318:F318"/>
    <mergeCell ref="E302:F302"/>
    <mergeCell ref="E304:F304"/>
    <mergeCell ref="E305:F305"/>
    <mergeCell ref="E306:F306"/>
    <mergeCell ref="E307:F307"/>
    <mergeCell ref="E308:F308"/>
  </mergeCells>
  <conditionalFormatting sqref="I48:I60">
    <cfRule type="expression" dxfId="75" priority="2">
      <formula>K48=2</formula>
    </cfRule>
  </conditionalFormatting>
  <conditionalFormatting sqref="I62:I68">
    <cfRule type="expression" dxfId="74" priority="40">
      <formula>K62=2</formula>
    </cfRule>
  </conditionalFormatting>
  <conditionalFormatting sqref="I70">
    <cfRule type="expression" dxfId="73" priority="39">
      <formula>K70=2</formula>
    </cfRule>
  </conditionalFormatting>
  <conditionalFormatting sqref="I72:I75">
    <cfRule type="expression" dxfId="72" priority="38">
      <formula>K72=2</formula>
    </cfRule>
  </conditionalFormatting>
  <conditionalFormatting sqref="I77">
    <cfRule type="expression" dxfId="71" priority="37">
      <formula>K77=2</formula>
    </cfRule>
  </conditionalFormatting>
  <conditionalFormatting sqref="I79:I81">
    <cfRule type="expression" dxfId="70" priority="36">
      <formula>K79=2</formula>
    </cfRule>
  </conditionalFormatting>
  <conditionalFormatting sqref="I83:I108">
    <cfRule type="expression" dxfId="69" priority="35">
      <formula>K83=2</formula>
    </cfRule>
  </conditionalFormatting>
  <conditionalFormatting sqref="I110:I117">
    <cfRule type="expression" dxfId="68" priority="34">
      <formula>K110=2</formula>
    </cfRule>
  </conditionalFormatting>
  <conditionalFormatting sqref="I119:I123">
    <cfRule type="expression" dxfId="67" priority="33">
      <formula>K119=2</formula>
    </cfRule>
  </conditionalFormatting>
  <conditionalFormatting sqref="I125">
    <cfRule type="expression" dxfId="66" priority="32">
      <formula>K125=2</formula>
    </cfRule>
  </conditionalFormatting>
  <conditionalFormatting sqref="I127">
    <cfRule type="expression" dxfId="65" priority="31">
      <formula>K127=2</formula>
    </cfRule>
  </conditionalFormatting>
  <conditionalFormatting sqref="I129:I131">
    <cfRule type="expression" dxfId="64" priority="30">
      <formula>K129=2</formula>
    </cfRule>
  </conditionalFormatting>
  <conditionalFormatting sqref="I133">
    <cfRule type="expression" dxfId="63" priority="29">
      <formula>K133=2</formula>
    </cfRule>
  </conditionalFormatting>
  <conditionalFormatting sqref="I135:I145">
    <cfRule type="expression" dxfId="62" priority="28">
      <formula>K135=2</formula>
    </cfRule>
  </conditionalFormatting>
  <conditionalFormatting sqref="I147:I150">
    <cfRule type="expression" dxfId="61" priority="27">
      <formula>K147=2</formula>
    </cfRule>
  </conditionalFormatting>
  <conditionalFormatting sqref="I152">
    <cfRule type="expression" dxfId="60" priority="26">
      <formula>K152=2</formula>
    </cfRule>
  </conditionalFormatting>
  <conditionalFormatting sqref="I154">
    <cfRule type="expression" dxfId="59" priority="25">
      <formula>K154=2</formula>
    </cfRule>
  </conditionalFormatting>
  <conditionalFormatting sqref="I156:I169">
    <cfRule type="expression" dxfId="58" priority="24">
      <formula>K156=2</formula>
    </cfRule>
  </conditionalFormatting>
  <conditionalFormatting sqref="I171:I172">
    <cfRule type="expression" dxfId="57" priority="1">
      <formula>K171=2</formula>
    </cfRule>
  </conditionalFormatting>
  <conditionalFormatting sqref="I174:I178">
    <cfRule type="expression" dxfId="56" priority="22">
      <formula>K174=2</formula>
    </cfRule>
  </conditionalFormatting>
  <conditionalFormatting sqref="I180:I186">
    <cfRule type="expression" dxfId="55" priority="21">
      <formula>K180=2</formula>
    </cfRule>
  </conditionalFormatting>
  <conditionalFormatting sqref="I188:I189">
    <cfRule type="expression" dxfId="54" priority="20">
      <formula>K188=2</formula>
    </cfRule>
  </conditionalFormatting>
  <conditionalFormatting sqref="I191:I214">
    <cfRule type="expression" dxfId="53" priority="19">
      <formula>K191=2</formula>
    </cfRule>
  </conditionalFormatting>
  <conditionalFormatting sqref="I237">
    <cfRule type="expression" dxfId="52" priority="18">
      <formula>K237=2</formula>
    </cfRule>
  </conditionalFormatting>
  <conditionalFormatting sqref="I239:I243">
    <cfRule type="expression" dxfId="51" priority="17">
      <formula>K239=2</formula>
    </cfRule>
  </conditionalFormatting>
  <conditionalFormatting sqref="I245:I247">
    <cfRule type="expression" dxfId="50" priority="16">
      <formula>K245=2</formula>
    </cfRule>
  </conditionalFormatting>
  <conditionalFormatting sqref="I249:I250">
    <cfRule type="expression" dxfId="49" priority="15">
      <formula>K249=2</formula>
    </cfRule>
  </conditionalFormatting>
  <conditionalFormatting sqref="I252">
    <cfRule type="expression" dxfId="48" priority="14">
      <formula>K252=2</formula>
    </cfRule>
  </conditionalFormatting>
  <conditionalFormatting sqref="I254:I302">
    <cfRule type="expression" dxfId="47" priority="13">
      <formula>K254=2</formula>
    </cfRule>
  </conditionalFormatting>
  <conditionalFormatting sqref="I304:I310">
    <cfRule type="expression" dxfId="46" priority="12">
      <formula>K304=2</formula>
    </cfRule>
  </conditionalFormatting>
  <conditionalFormatting sqref="I312">
    <cfRule type="expression" dxfId="45" priority="11">
      <formula>K312=2</formula>
    </cfRule>
  </conditionalFormatting>
  <conditionalFormatting sqref="I314">
    <cfRule type="expression" dxfId="44" priority="10">
      <formula>K314=2</formula>
    </cfRule>
  </conditionalFormatting>
  <conditionalFormatting sqref="I316">
    <cfRule type="expression" dxfId="43" priority="9">
      <formula>K316=2</formula>
    </cfRule>
  </conditionalFormatting>
  <conditionalFormatting sqref="I318:I322">
    <cfRule type="expression" dxfId="42" priority="8">
      <formula>K318=2</formula>
    </cfRule>
  </conditionalFormatting>
  <conditionalFormatting sqref="I324:I325">
    <cfRule type="expression" dxfId="41" priority="7">
      <formula>K324=2</formula>
    </cfRule>
  </conditionalFormatting>
  <conditionalFormatting sqref="I327">
    <cfRule type="expression" dxfId="40" priority="6">
      <formula>K327=2</formula>
    </cfRule>
  </conditionalFormatting>
  <conditionalFormatting sqref="I329:I330">
    <cfRule type="expression" dxfId="39" priority="5">
      <formula>K329=2</formula>
    </cfRule>
  </conditionalFormatting>
  <conditionalFormatting sqref="I332">
    <cfRule type="expression" dxfId="38" priority="3">
      <formula>K332=2</formula>
    </cfRule>
  </conditionalFormatting>
  <conditionalFormatting sqref="I334:I335">
    <cfRule type="expression" dxfId="37" priority="4">
      <formula>K334=2</formula>
    </cfRule>
  </conditionalFormatting>
  <dataValidations count="2">
    <dataValidation allowBlank="1" showInputMessage="1" showErrorMessage="1" promptTitle="Correo electrónico" prompt="Por favor digite el correo electrónico de su organización. No el de uso personal." sqref="F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000-000000000000}"/>
    <dataValidation type="textLength" operator="lessThan" allowBlank="1" showErrorMessage="1" promptTitle="Justificación" prompt="Si su voto es &quot;En desacuerdo&quot;, por favor explique las razones su votación._x000a_Maximo 250 caracteres" sqref="I1:I1048576" xr:uid="{00000000-0002-0000-0000-000001000000}">
      <formula1>250</formula1>
    </dataValidation>
  </dataValidations>
  <hyperlinks>
    <hyperlink ref="I15" location="ANULACIÓN" display="ANULACIÓN" xr:uid="{00000000-0004-0000-0000-000000000000}"/>
    <hyperlink ref="D23" location="AN_GENERALIDADES." display="01-GENERALIDADES. TERMINOLOGIA. NORMALIZACION. DOCUMENTACION" xr:uid="{00000000-0004-0000-0000-000001000000}"/>
    <hyperlink ref="D24" location="AN_METROLOGÍA" display="17-METROLOGÍA Y MEDICIONES" xr:uid="{00000000-0004-0000-0000-000002000000}"/>
    <hyperlink ref="D25" location="AN_SISTEMAS" display="21-SISTEMAS Y COMPONENTES MECÁNICOS DE USO GENERAL" xr:uid="{00000000-0004-0000-0000-000003000000}"/>
    <hyperlink ref="D26" location="AN_FLUÍDOS" display="23-FLUÍDOS Y COMPONENTES PARA USO GENERAL" xr:uid="{00000000-0004-0000-0000-000004000000}"/>
    <hyperlink ref="D27" location="AN_INGENIERÍA_INDUSTRIAL" display="25-INGENIERÍA INDUSTRIAL" xr:uid="{00000000-0004-0000-0000-000005000000}"/>
    <hyperlink ref="D28" location="AN_INGENIERÍA" display="27-INGENIERÍA DE LA ENERGÍA Y TRANSFERENCIA DE CALOR" xr:uid="{00000000-0004-0000-0000-000006000000}"/>
    <hyperlink ref="D29" location="AN_INGENIERÍA_ELÉCTRICA" display="29-INGENIERÍA ELÉCTRICA" xr:uid="{00000000-0004-0000-0000-000007000000}"/>
    <hyperlink ref="D30" location="AN_TELECOMUNICACIONES" display="33-TELECOMUNICACIONES" xr:uid="{00000000-0004-0000-0000-000008000000}"/>
    <hyperlink ref="D31" location="AN_TECNOLOGÍA_DE_LA_INFORMACIÓN" display="35-TECNOLOGÍA DE LA INFORMACIÓN. EQUIPOS DE OFICINA" xr:uid="{00000000-0004-0000-0000-000009000000}"/>
    <hyperlink ref="D32" location="AN_TECNOLOGÍA_DE_LA_IMAGEN" display="37-TECNOLOGÍA DE LA IMAGEN" xr:uid="{00000000-0004-0000-0000-00000A000000}"/>
    <hyperlink ref="D33" location="AN_EQUIPO_PARA_EL_MANEJO_DE_MATERIALES" display="53-EQUIPO PARA EL MANEJO DE MATERIALES" xr:uid="{00000000-0004-0000-0000-00000B000000}"/>
    <hyperlink ref="D34" location="AN_EMPAQUE_Y_DISTRIBUCIÓN_DE_BIENES" display="55-EMPAQUE Y DISTRIBUCIÓN DE BIENES" xr:uid="{00000000-0004-0000-0000-00000C000000}"/>
    <hyperlink ref="D35" location="AN_AGRICULTURA" display="65-AGRICULTURA" xr:uid="{00000000-0004-0000-0000-00000D000000}"/>
    <hyperlink ref="D36" location="AN_TECNOLOGÍA_DE_ALIMENTOS" display="67-TECNOLOGÍA DE ALIMENTOS" xr:uid="{00000000-0004-0000-0000-00000E000000}"/>
    <hyperlink ref="D37" location="AN1_TECNOLOGÍA_QUÍMICA" display="71-TECNOLOGÍA QUÍMICA" xr:uid="{00000000-0004-0000-0000-00000F000000}"/>
    <hyperlink ref="D38" location="AN_MINERÍA_Y_MINERALES" display="73-MINERÍA Y MINERALES" xr:uid="{00000000-0004-0000-0000-000010000000}"/>
    <hyperlink ref="D39" location="AN_PETRÓLEO_Y_TECNOLOGÍAS_RELACIONADAS" display="75-PETRÓLEO Y TECNOLOGÍAS RELACIONADAS" xr:uid="{00000000-0004-0000-0000-000011000000}"/>
    <hyperlink ref="D40" location="AN_METALURGIA" display="77-METALURGIA" xr:uid="{00000000-0004-0000-0000-000012000000}"/>
    <hyperlink ref="D41" location="AN_TECNOLOGÍA_DE_LA_MADERA" display="79-TECNOLOGÍA DE LA MADERA" xr:uid="{00000000-0004-0000-0000-000013000000}"/>
    <hyperlink ref="D42" location="AN_INDUSTRIAS_DEL_CAUCHO_Y_DEL_PLÁSTICO" display="83-INDUSTRIAS DEL CAUCHO Y DEL PLÁSTICO" xr:uid="{00000000-0004-0000-0000-000014000000}"/>
    <hyperlink ref="D43" location="AN_INDUSTRIAS_DE_PINTURA_Y_COLOR" display="87-INDUSTRIAS DE PINTURA Y COLOR" xr:uid="{00000000-0004-0000-0000-000015000000}"/>
    <hyperlink ref="D44" location="AN_MATERIALES_DE_LA_CONSTRUCCIÓN_Y_EDIFICACIONES" display="91-MATERIALES DE LA CONSTRUCCIÓN Y EDIFICACIONES" xr:uid="{00000000-0004-0000-0000-000016000000}"/>
    <hyperlink ref="D45" location="AN_EQUIPO_DOMÉSTICO_Y_COMERCIAL._ENTRETENIMIENTO._DEPORTES" display="97-EQUIPO DOMÉSTICO Y COMERCIAL. ENTRETENIMIENTO. DEPORTES" xr:uid="{00000000-0004-0000-0000-000017000000}"/>
    <hyperlink ref="I16" location="REAPROBACIÓN" display="REAPROBACIÓN" xr:uid="{00000000-0004-0000-0000-000018000000}"/>
    <hyperlink ref="D218" location="RA_TECNOLOGÍA_DEL_CUIDADO_DE_LA_SALUD" display="11-TECNOLOGÍA DEL CUIDADO DE LA SALUD" xr:uid="{00000000-0004-0000-0000-000019000000}"/>
    <hyperlink ref="D219" location="RA_METROLOGÍA_Y_MEDICIONES" display="17-METROLOGÍA Y MEDICIONES" xr:uid="{00000000-0004-0000-0000-00001A000000}"/>
    <hyperlink ref="D220" location="RA_FLUÍDOS_Y_COMPONENTES_PARA_USO_GENERAL" display="23-FLUÍDOS Y COMPONENTES PARA USO GENERAL" xr:uid="{00000000-0004-0000-0000-00001B000000}"/>
    <hyperlink ref="D221" location="RA_INGENIERÍA_INDUSTRIAL" display="25-INGENIERÍA INDUSTRIAL" xr:uid="{00000000-0004-0000-0000-00001C000000}"/>
    <hyperlink ref="D222" location="RA_INGENIERÍA_DE_LA_ENERGÍA_Y_TRANSFERENCIA_DE_CALOR" display="27-INGENIERÍA DE LA ENERGÍA Y TRANSFERENCIA DE CALOR" xr:uid="{00000000-0004-0000-0000-00001D000000}"/>
    <hyperlink ref="D223" location="RA_INGENIERÍA_ELÉCTRICA" display="29-INGENIERÍA ELÉCTRICA" xr:uid="{00000000-0004-0000-0000-00001E000000}"/>
    <hyperlink ref="D224" location="RA_TELECOMUNICACIONES" display="33-TELECOMUNICACIONES" xr:uid="{00000000-0004-0000-0000-00001F000000}"/>
    <hyperlink ref="D225" location="RA_EMPAQUE_Y_DISTRIBUCIÓN_DE_BIENES" display="55-EMPAQUE Y DISTRIBUCIÓN DE BIENES" xr:uid="{00000000-0004-0000-0000-000020000000}"/>
    <hyperlink ref="D226" location="RA_TECNOLOGÍA_DE_ALIMENTOS" display="67-TECNOLOGÍA DE ALIMENTOS" xr:uid="{00000000-0004-0000-0000-000021000000}"/>
    <hyperlink ref="D227" location="RA_MINERÍA_Y_MINERALES" display="73-MINERÍA Y MINERALES" xr:uid="{00000000-0004-0000-0000-000022000000}"/>
    <hyperlink ref="D228" location="RA_METALURGIA" display="77-METALURGIA" xr:uid="{00000000-0004-0000-0000-000023000000}"/>
    <hyperlink ref="D229" location="RA_TECNOLOGÍA_DEL_PAPEL" display="85-TECNOLOGÍA DEL PAPEL" xr:uid="{00000000-0004-0000-0000-000024000000}"/>
    <hyperlink ref="D230" location="RA_INDUSTRIAS_DE_PINTURA_Y_COLOR" display="87-INDUSTRIAS DE PINTURA Y COLOR" xr:uid="{00000000-0004-0000-0000-000025000000}"/>
    <hyperlink ref="D231" location="RA_MATERIALES_DE_LA_CONSTRUCCIÓN_Y_EDIFICACIONES" display="91-MATERIALES DE LA CONSTRUCCIÓN Y EDIFICACIONES" xr:uid="{00000000-0004-0000-0000-000026000000}"/>
    <hyperlink ref="D232" location="RA_INGENIERÍA_CIVIL" display="93-INGENIERÍA CIVIL" xr:uid="{00000000-0004-0000-0000-000027000000}"/>
    <hyperlink ref="D233" location="RA_EQUIPO_DOMÉSTICO_Y_COMERCIAL._ENTRETENIMIENTO._DEPORTES" display="97-EQUIPO DOMÉSTICO Y COMERCIAL. ENTRETENIMIENTO. DEPORTES" xr:uid="{00000000-0004-0000-0000-00002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autoPageBreaks="0" fitToPage="1"/>
  </sheetPr>
  <dimension ref="B1:O40"/>
  <sheetViews>
    <sheetView showGridLines="0" showRowColHeaders="0" tabSelected="1" zoomScaleNormal="100" workbookViewId="0">
      <selection activeCell="K42" sqref="K42"/>
    </sheetView>
  </sheetViews>
  <sheetFormatPr baseColWidth="10" defaultColWidth="11.453125" defaultRowHeight="14" x14ac:dyDescent="0.3"/>
  <cols>
    <col min="1" max="1" width="2.7265625" style="2" customWidth="1"/>
    <col min="2" max="7" width="11.453125" style="2"/>
    <col min="8" max="8" width="4.7265625" style="2" customWidth="1"/>
    <col min="9" max="16384" width="11.453125" style="2"/>
  </cols>
  <sheetData>
    <row r="1" spans="2:15" x14ac:dyDescent="0.3">
      <c r="B1" s="155"/>
      <c r="C1" s="155"/>
      <c r="D1" s="155"/>
      <c r="E1" s="155"/>
      <c r="F1" s="155"/>
      <c r="G1" s="155"/>
      <c r="I1" s="155"/>
      <c r="J1" s="155"/>
      <c r="K1" s="155"/>
      <c r="L1" s="155"/>
      <c r="M1" s="155"/>
      <c r="N1" s="155"/>
    </row>
    <row r="10" spans="2:15" x14ac:dyDescent="0.3">
      <c r="I10" s="161" t="s">
        <v>530</v>
      </c>
      <c r="J10" s="155"/>
      <c r="K10" s="155"/>
      <c r="L10" s="155"/>
      <c r="M10" s="155"/>
      <c r="N10" s="155"/>
    </row>
    <row r="11" spans="2:15" x14ac:dyDescent="0.3">
      <c r="I11" s="155"/>
      <c r="J11" s="155"/>
      <c r="K11" s="155"/>
      <c r="L11" s="155"/>
      <c r="M11" s="155"/>
      <c r="N11" s="155"/>
    </row>
    <row r="12" spans="2:15" ht="30" customHeight="1" x14ac:dyDescent="0.3">
      <c r="B12" s="148" t="s">
        <v>502</v>
      </c>
      <c r="C12" s="148"/>
      <c r="D12" s="148"/>
      <c r="E12" s="148"/>
      <c r="F12" s="148"/>
      <c r="G12" s="148"/>
      <c r="I12" s="156" t="s">
        <v>528</v>
      </c>
      <c r="J12" s="157"/>
      <c r="K12" s="157"/>
      <c r="L12" s="157"/>
      <c r="M12" s="157"/>
      <c r="N12" s="157"/>
    </row>
    <row r="13" spans="2:15" ht="30" customHeight="1" x14ac:dyDescent="0.3">
      <c r="B13" s="148"/>
      <c r="C13" s="148"/>
      <c r="D13" s="148"/>
      <c r="E13" s="148"/>
      <c r="F13" s="148"/>
      <c r="G13" s="148"/>
      <c r="I13" s="157"/>
      <c r="J13" s="157"/>
      <c r="K13" s="157"/>
      <c r="L13" s="157"/>
      <c r="M13" s="157"/>
      <c r="N13" s="157"/>
    </row>
    <row r="14" spans="2:15" x14ac:dyDescent="0.3">
      <c r="B14" s="155"/>
      <c r="C14" s="155"/>
      <c r="D14" s="155"/>
      <c r="E14" s="155"/>
      <c r="F14" s="155"/>
      <c r="G14" s="155"/>
      <c r="O14" s="2" t="s">
        <v>490</v>
      </c>
    </row>
    <row r="15" spans="2:15" x14ac:dyDescent="0.3">
      <c r="B15" s="85"/>
      <c r="C15" s="85"/>
      <c r="D15" s="85"/>
      <c r="E15" s="85"/>
      <c r="F15" s="85"/>
      <c r="G15" s="85"/>
      <c r="I15" s="160"/>
      <c r="J15" s="160"/>
      <c r="K15" s="160"/>
      <c r="L15" s="160"/>
      <c r="M15" s="160"/>
      <c r="N15" s="160"/>
    </row>
    <row r="16" spans="2:15" x14ac:dyDescent="0.3">
      <c r="B16" s="85"/>
      <c r="C16" s="85"/>
      <c r="D16" s="85"/>
      <c r="E16" s="85"/>
      <c r="F16" s="85"/>
      <c r="G16" s="85"/>
      <c r="I16" s="160"/>
      <c r="J16" s="160"/>
      <c r="K16" s="160"/>
      <c r="L16" s="160"/>
      <c r="M16" s="160"/>
      <c r="N16" s="160"/>
    </row>
    <row r="17" spans="2:14" ht="16.5" customHeight="1" x14ac:dyDescent="0.3">
      <c r="B17" s="154" t="s">
        <v>505</v>
      </c>
      <c r="C17" s="154"/>
      <c r="D17" s="154"/>
      <c r="E17" s="154"/>
      <c r="F17" s="154"/>
      <c r="G17" s="154"/>
      <c r="I17" s="160"/>
      <c r="J17" s="160"/>
      <c r="K17" s="160"/>
      <c r="L17" s="160"/>
      <c r="M17" s="160"/>
      <c r="N17" s="160"/>
    </row>
    <row r="18" spans="2:14" x14ac:dyDescent="0.3">
      <c r="B18" s="154"/>
      <c r="C18" s="154"/>
      <c r="D18" s="154"/>
      <c r="E18" s="154"/>
      <c r="F18" s="154"/>
      <c r="G18" s="154"/>
      <c r="I18" s="160"/>
      <c r="J18" s="160"/>
      <c r="K18" s="160"/>
      <c r="L18" s="160"/>
      <c r="M18" s="160"/>
      <c r="N18" s="160"/>
    </row>
    <row r="19" spans="2:14" x14ac:dyDescent="0.3">
      <c r="B19" s="85"/>
      <c r="C19" s="85"/>
      <c r="D19" s="85"/>
      <c r="E19" s="159" t="s">
        <v>500</v>
      </c>
      <c r="F19" s="159"/>
      <c r="G19" s="159"/>
      <c r="I19" s="85"/>
      <c r="J19" s="85"/>
      <c r="K19" s="85"/>
      <c r="L19" s="85"/>
      <c r="M19" s="85"/>
      <c r="N19" s="85"/>
    </row>
    <row r="20" spans="2:14" x14ac:dyDescent="0.3">
      <c r="B20" s="85"/>
      <c r="C20" s="85"/>
      <c r="D20" s="85"/>
      <c r="E20" s="159"/>
      <c r="F20" s="159"/>
      <c r="G20" s="159"/>
      <c r="I20" s="85"/>
      <c r="J20" s="85"/>
      <c r="K20" s="85"/>
      <c r="L20" s="85"/>
      <c r="M20" s="85"/>
      <c r="N20" s="85"/>
    </row>
    <row r="21" spans="2:14" x14ac:dyDescent="0.3">
      <c r="B21" s="85"/>
      <c r="C21" s="85"/>
      <c r="D21" s="85"/>
      <c r="I21" s="85"/>
      <c r="J21" s="85"/>
      <c r="K21" s="85"/>
      <c r="L21" s="85"/>
      <c r="M21" s="85"/>
      <c r="N21" s="85"/>
    </row>
    <row r="22" spans="2:14" x14ac:dyDescent="0.3">
      <c r="B22" s="85"/>
      <c r="C22" s="85"/>
      <c r="D22" s="85"/>
      <c r="E22" s="86" t="s">
        <v>531</v>
      </c>
      <c r="F22" s="85"/>
      <c r="G22" s="85"/>
      <c r="I22" s="85"/>
      <c r="J22" s="85"/>
      <c r="K22" s="85"/>
      <c r="L22" s="85"/>
      <c r="M22" s="85"/>
      <c r="N22" s="85"/>
    </row>
    <row r="23" spans="2:14" x14ac:dyDescent="0.3">
      <c r="B23" s="85"/>
      <c r="C23" s="85"/>
      <c r="D23" s="85"/>
      <c r="E23" s="86" t="s">
        <v>532</v>
      </c>
      <c r="F23" s="85"/>
      <c r="G23" s="85"/>
      <c r="I23" s="158"/>
      <c r="J23" s="158"/>
      <c r="K23" s="158"/>
      <c r="L23" s="85"/>
      <c r="M23" s="85"/>
      <c r="N23" s="85"/>
    </row>
    <row r="24" spans="2:14" x14ac:dyDescent="0.3">
      <c r="B24" s="85"/>
      <c r="C24" s="85"/>
      <c r="D24" s="85"/>
      <c r="E24" s="86" t="s">
        <v>533</v>
      </c>
      <c r="F24" s="85"/>
      <c r="G24" s="85"/>
      <c r="I24" s="158"/>
      <c r="J24" s="158"/>
      <c r="K24" s="158"/>
      <c r="L24" s="85"/>
      <c r="M24" s="85"/>
      <c r="N24" s="85"/>
    </row>
    <row r="25" spans="2:14" x14ac:dyDescent="0.3">
      <c r="B25" s="88"/>
      <c r="C25" s="88"/>
      <c r="D25" s="88"/>
      <c r="E25" s="87"/>
      <c r="F25" s="85"/>
      <c r="G25" s="85"/>
      <c r="I25" s="158"/>
      <c r="J25" s="158"/>
      <c r="K25" s="158"/>
      <c r="L25" s="85"/>
      <c r="M25" s="85"/>
      <c r="N25" s="85"/>
    </row>
    <row r="26" spans="2:14" x14ac:dyDescent="0.3">
      <c r="B26" s="88"/>
      <c r="C26" s="88"/>
      <c r="D26" s="88"/>
      <c r="E26" s="88"/>
      <c r="F26" s="88"/>
      <c r="G26" s="88"/>
      <c r="I26" s="85"/>
      <c r="J26" s="85"/>
      <c r="K26" s="85"/>
      <c r="L26" s="85"/>
      <c r="M26" s="85"/>
      <c r="N26" s="85"/>
    </row>
    <row r="29" spans="2:14" x14ac:dyDescent="0.3">
      <c r="B29" s="84"/>
      <c r="C29" s="84"/>
      <c r="D29" s="84"/>
      <c r="E29" s="84"/>
      <c r="F29" s="84"/>
      <c r="G29" s="84"/>
    </row>
    <row r="30" spans="2:14" ht="16.5" customHeight="1" x14ac:dyDescent="0.3">
      <c r="B30" s="84"/>
      <c r="C30" s="84"/>
      <c r="D30" s="84"/>
      <c r="E30" s="84"/>
      <c r="F30" s="84"/>
      <c r="G30" s="84"/>
    </row>
    <row r="31" spans="2:14" x14ac:dyDescent="0.3">
      <c r="B31" s="84"/>
      <c r="C31" s="84"/>
      <c r="D31" s="84"/>
      <c r="E31" s="84"/>
      <c r="F31" s="84"/>
      <c r="G31" s="84"/>
    </row>
    <row r="32" spans="2:14" x14ac:dyDescent="0.3">
      <c r="B32" s="84"/>
      <c r="C32" s="84"/>
      <c r="D32" s="84"/>
      <c r="E32" s="84"/>
      <c r="F32" s="84"/>
      <c r="G32" s="84"/>
    </row>
    <row r="33" spans="2:7" x14ac:dyDescent="0.3">
      <c r="B33" s="84"/>
      <c r="C33" s="84"/>
      <c r="D33" s="84"/>
      <c r="E33" s="84"/>
      <c r="F33" s="84"/>
      <c r="G33" s="84"/>
    </row>
    <row r="34" spans="2:7" x14ac:dyDescent="0.3">
      <c r="B34" s="84"/>
      <c r="C34" s="84"/>
      <c r="D34" s="84"/>
      <c r="E34" s="84"/>
      <c r="F34" s="84"/>
      <c r="G34" s="84"/>
    </row>
    <row r="35" spans="2:7" x14ac:dyDescent="0.3">
      <c r="B35" s="84"/>
      <c r="C35" s="84"/>
      <c r="D35" s="84"/>
      <c r="E35" s="84"/>
      <c r="F35" s="84"/>
      <c r="G35" s="84"/>
    </row>
    <row r="36" spans="2:7" x14ac:dyDescent="0.3">
      <c r="B36" s="84"/>
      <c r="C36" s="84"/>
      <c r="D36" s="84"/>
      <c r="E36" s="84"/>
      <c r="F36" s="84"/>
      <c r="G36" s="84"/>
    </row>
    <row r="37" spans="2:7" x14ac:dyDescent="0.3">
      <c r="B37" s="84"/>
      <c r="C37" s="84"/>
      <c r="D37" s="84"/>
      <c r="E37" s="84"/>
      <c r="F37" s="84"/>
      <c r="G37" s="84"/>
    </row>
    <row r="38" spans="2:7" x14ac:dyDescent="0.3">
      <c r="B38" s="84"/>
      <c r="C38" s="84"/>
      <c r="D38" s="84"/>
      <c r="E38" s="84"/>
      <c r="F38" s="84"/>
      <c r="G38" s="84"/>
    </row>
    <row r="39" spans="2:7" x14ac:dyDescent="0.3">
      <c r="B39" s="153" t="s">
        <v>503</v>
      </c>
      <c r="C39" s="153"/>
      <c r="D39" s="153"/>
      <c r="E39" s="153"/>
      <c r="F39" s="153"/>
      <c r="G39" s="153"/>
    </row>
    <row r="40" spans="2:7" x14ac:dyDescent="0.3">
      <c r="B40" s="153"/>
      <c r="C40" s="153"/>
      <c r="D40" s="153"/>
      <c r="E40" s="153"/>
      <c r="F40" s="153"/>
      <c r="G40" s="153"/>
    </row>
  </sheetData>
  <sheetProtection algorithmName="SHA-512" hashValue="zuYajCTW3ss1p9brWvx9wZdH6KYggLYf1lm5o2WdDqVzpAufhkkKh0ZxHL8Vqo6EZ58Lj+t69hVVdlmbR4DT+w==" saltValue="MSfTIBOyR60n8SJgyu9YAg==" spinCount="100000" sheet="1" objects="1" scenarios="1" selectLockedCells="1"/>
  <mergeCells count="11">
    <mergeCell ref="B39:G40"/>
    <mergeCell ref="B17:G18"/>
    <mergeCell ref="B12:G13"/>
    <mergeCell ref="B1:G1"/>
    <mergeCell ref="I1:N1"/>
    <mergeCell ref="I12:N13"/>
    <mergeCell ref="B14:G14"/>
    <mergeCell ref="I23:K25"/>
    <mergeCell ref="E19:G20"/>
    <mergeCell ref="I15:N18"/>
    <mergeCell ref="I10:N11"/>
  </mergeCells>
  <pageMargins left="0.70866141732283472" right="0.70866141732283472" top="0.74803149606299213" bottom="0.74803149606299213" header="0.31496062992125984" footer="0.31496062992125984"/>
  <pageSetup scale="74" orientation="landscape" r:id="rId1"/>
  <headerFooter>
    <oddHeader>&amp;CLISTADO DE DOCUMENTOS PROPUESTOS PARA ANULACIÓN- REVISIÓN SISTEMÁTICA&amp;R&amp;G</oddHeader>
    <oddFooter>&amp;LF-PS-810
Versión 01</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autoPageBreaks="0"/>
  </sheetPr>
  <dimension ref="A1:Q300"/>
  <sheetViews>
    <sheetView showGridLines="0" showRowColHeaders="0" topLeftCell="C1" zoomScaleNormal="100" workbookViewId="0">
      <pane ySplit="19" topLeftCell="A20" activePane="bottomLeft" state="frozen"/>
      <selection activeCell="C1" sqref="C1"/>
      <selection pane="bottomLeft" activeCell="C20" sqref="C20"/>
    </sheetView>
  </sheetViews>
  <sheetFormatPr baseColWidth="10" defaultColWidth="0" defaultRowHeight="14" zeroHeight="1" x14ac:dyDescent="0.3"/>
  <cols>
    <col min="1" max="1" width="48.7265625" style="2" hidden="1" customWidth="1"/>
    <col min="2" max="2" width="1.7265625" style="2" hidden="1" customWidth="1"/>
    <col min="3" max="3" width="1.7265625" style="2" customWidth="1"/>
    <col min="4" max="4" width="12.7265625" style="3" customWidth="1"/>
    <col min="5" max="5" width="18.7265625" style="4" customWidth="1"/>
    <col min="6" max="6" width="30.7265625" style="4" customWidth="1"/>
    <col min="7" max="9" width="4.7265625" style="3" customWidth="1"/>
    <col min="10" max="10" width="1.7265625" style="10" customWidth="1"/>
    <col min="11" max="11" width="50.7265625" style="6" customWidth="1"/>
    <col min="12" max="12" width="1.7265625" style="6" customWidth="1"/>
    <col min="13" max="14" width="11.453125" style="114" hidden="1" customWidth="1"/>
    <col min="15" max="15" width="1.7265625" style="1" customWidth="1"/>
    <col min="16" max="16" width="11.453125" style="1" hidden="1" customWidth="1"/>
    <col min="17" max="16384" width="11.453125" style="2" hidden="1"/>
  </cols>
  <sheetData>
    <row r="1" spans="4:17" ht="6" customHeight="1" x14ac:dyDescent="0.3">
      <c r="D1" s="2"/>
      <c r="E1" s="2"/>
      <c r="F1" s="2"/>
      <c r="G1" s="2"/>
      <c r="H1" s="2"/>
      <c r="I1" s="2"/>
      <c r="J1" s="1"/>
      <c r="K1" s="2"/>
      <c r="L1" s="2"/>
      <c r="M1" s="93"/>
      <c r="N1" s="93"/>
    </row>
    <row r="2" spans="4:17" ht="4" customHeight="1" x14ac:dyDescent="0.3">
      <c r="D2" s="2"/>
      <c r="E2" s="2"/>
      <c r="F2" s="2"/>
      <c r="G2" s="2"/>
      <c r="H2" s="2"/>
      <c r="I2" s="2"/>
      <c r="J2" s="2"/>
      <c r="K2" s="2"/>
      <c r="L2" s="2"/>
      <c r="M2" s="92"/>
      <c r="N2" s="92"/>
    </row>
    <row r="3" spans="4:17" ht="15" customHeight="1" x14ac:dyDescent="0.3">
      <c r="D3" s="29" t="s">
        <v>480</v>
      </c>
      <c r="E3" s="30"/>
      <c r="F3" s="30"/>
      <c r="G3" s="50"/>
      <c r="H3" s="50"/>
      <c r="I3" s="50"/>
      <c r="J3" s="50"/>
      <c r="K3" s="163" t="s">
        <v>501</v>
      </c>
      <c r="L3" s="69"/>
      <c r="M3" s="89"/>
      <c r="N3" s="89"/>
    </row>
    <row r="4" spans="4:17" ht="45" customHeight="1" x14ac:dyDescent="0.3">
      <c r="D4" s="148" t="s">
        <v>509</v>
      </c>
      <c r="E4" s="148"/>
      <c r="F4" s="148"/>
      <c r="G4" s="148"/>
      <c r="H4" s="148"/>
      <c r="I4" s="148"/>
      <c r="J4" s="148"/>
      <c r="K4" s="163"/>
      <c r="L4" s="69"/>
      <c r="M4" s="89" t="s">
        <v>511</v>
      </c>
      <c r="N4" s="89" t="s">
        <v>512</v>
      </c>
    </row>
    <row r="5" spans="4:17" ht="4" customHeight="1" x14ac:dyDescent="0.3">
      <c r="D5" s="2"/>
      <c r="E5" s="6"/>
      <c r="F5" s="6"/>
      <c r="G5" s="149"/>
      <c r="H5" s="149"/>
      <c r="I5" s="149"/>
      <c r="J5" s="149"/>
      <c r="K5" s="149"/>
      <c r="L5" s="69"/>
      <c r="M5" s="89"/>
      <c r="N5" s="89"/>
    </row>
    <row r="6" spans="4:17" ht="4" customHeight="1" x14ac:dyDescent="0.4">
      <c r="D6" s="31"/>
      <c r="E6" s="31"/>
      <c r="F6" s="31"/>
      <c r="G6" s="31"/>
      <c r="H6" s="31"/>
      <c r="I6" s="31"/>
      <c r="J6" s="31"/>
      <c r="K6" s="31"/>
      <c r="L6" s="31"/>
      <c r="M6" s="94"/>
      <c r="N6" s="94"/>
    </row>
    <row r="7" spans="4:17" x14ac:dyDescent="0.3">
      <c r="D7" s="32" t="s">
        <v>481</v>
      </c>
      <c r="E7" s="32"/>
      <c r="F7" s="32"/>
      <c r="G7" s="32"/>
      <c r="H7" s="32"/>
      <c r="I7" s="32"/>
      <c r="J7" s="32"/>
      <c r="K7" s="32"/>
      <c r="L7" s="32"/>
      <c r="M7" s="95"/>
      <c r="N7" s="95"/>
    </row>
    <row r="8" spans="4:17" ht="4" customHeight="1" x14ac:dyDescent="0.35">
      <c r="D8" s="33"/>
      <c r="E8" s="33"/>
      <c r="F8" s="33"/>
      <c r="G8" s="33"/>
      <c r="H8" s="33"/>
      <c r="I8" s="33"/>
      <c r="J8" s="33"/>
      <c r="K8" s="33"/>
      <c r="L8" s="33"/>
      <c r="M8" s="96"/>
      <c r="N8" s="96"/>
    </row>
    <row r="9" spans="4:17" ht="20.149999999999999" customHeight="1" x14ac:dyDescent="0.3">
      <c r="D9" s="45" t="s">
        <v>482</v>
      </c>
      <c r="E9" s="162"/>
      <c r="F9" s="162"/>
      <c r="G9" s="162"/>
      <c r="H9" s="162"/>
      <c r="I9" s="162"/>
      <c r="J9" s="162"/>
      <c r="K9" s="162"/>
      <c r="L9" s="35"/>
      <c r="M9" s="90">
        <f>IF(E9="",1,0)</f>
        <v>1</v>
      </c>
      <c r="N9" s="90"/>
    </row>
    <row r="10" spans="4:17" ht="4" customHeight="1" x14ac:dyDescent="0.3">
      <c r="D10" s="45"/>
      <c r="E10" s="34"/>
      <c r="F10" s="34"/>
      <c r="G10" s="36"/>
      <c r="H10" s="36"/>
      <c r="I10" s="36"/>
      <c r="J10" s="115"/>
      <c r="K10" s="115"/>
      <c r="L10" s="115"/>
      <c r="M10" s="91"/>
      <c r="N10" s="91"/>
    </row>
    <row r="11" spans="4:17" ht="20.149999999999999" customHeight="1" x14ac:dyDescent="0.3">
      <c r="D11" s="45" t="s">
        <v>483</v>
      </c>
      <c r="E11" s="162"/>
      <c r="F11" s="162"/>
      <c r="G11" s="162"/>
      <c r="H11" s="162"/>
      <c r="I11" s="162"/>
      <c r="J11" s="162"/>
      <c r="K11" s="162"/>
      <c r="L11" s="35"/>
      <c r="M11" s="90">
        <f>IF(E11="",3,0)</f>
        <v>3</v>
      </c>
      <c r="N11" s="90"/>
    </row>
    <row r="12" spans="4:17" ht="4" customHeight="1" x14ac:dyDescent="0.3">
      <c r="D12" s="34"/>
      <c r="E12" s="34"/>
      <c r="F12" s="34"/>
      <c r="G12" s="1"/>
      <c r="H12" s="1"/>
      <c r="I12" s="1"/>
      <c r="J12" s="34"/>
      <c r="K12" s="39"/>
      <c r="L12" s="39"/>
      <c r="M12" s="92"/>
      <c r="N12" s="92"/>
    </row>
    <row r="13" spans="4:17" ht="20.149999999999999" customHeight="1" x14ac:dyDescent="0.3">
      <c r="D13" s="45" t="s">
        <v>484</v>
      </c>
      <c r="E13" s="35"/>
      <c r="F13" s="164"/>
      <c r="G13" s="164"/>
      <c r="H13" s="164"/>
      <c r="I13" s="164"/>
      <c r="J13" s="164"/>
      <c r="K13" s="164"/>
      <c r="L13" s="116"/>
      <c r="M13" s="90">
        <f>IF(F13="",5,0)</f>
        <v>5</v>
      </c>
      <c r="N13" s="90"/>
    </row>
    <row r="14" spans="4:17" ht="6" customHeight="1" x14ac:dyDescent="0.3">
      <c r="D14" s="2"/>
      <c r="E14" s="2"/>
      <c r="F14" s="2"/>
      <c r="G14" s="2"/>
      <c r="H14" s="2"/>
      <c r="I14" s="2"/>
      <c r="J14" s="2"/>
      <c r="K14" s="2"/>
      <c r="L14" s="2"/>
      <c r="M14" s="92"/>
      <c r="N14" s="92"/>
    </row>
    <row r="15" spans="4:17" x14ac:dyDescent="0.3">
      <c r="D15" s="43" t="s">
        <v>516</v>
      </c>
      <c r="E15" s="16"/>
      <c r="F15" s="16"/>
      <c r="G15" s="43"/>
      <c r="H15" s="43"/>
      <c r="I15" s="43"/>
      <c r="J15" s="44"/>
      <c r="K15" s="166"/>
      <c r="L15" s="2"/>
      <c r="M15" s="92">
        <f>SUM(M9:M13)</f>
        <v>9</v>
      </c>
      <c r="N15" s="92" t="str">
        <f>IF(M15=9,"Por favor digite sus datos generales",IF(M15=1,"Por favor digite el nombre de su organización",IF(M15=3,"Por favor digite su nombre",IF(M15=5,"Por favor digite su correo electrónico institucional",IF(OR(M15=8,M15=4),"Por favor complete sus datos generales","")))))</f>
        <v>Por favor digite sus datos generales</v>
      </c>
    </row>
    <row r="16" spans="4:17" x14ac:dyDescent="0.3">
      <c r="D16" s="42"/>
      <c r="E16" s="42"/>
      <c r="F16" s="42"/>
      <c r="G16" s="42"/>
      <c r="H16" s="42"/>
      <c r="I16" s="42"/>
      <c r="J16" s="42"/>
      <c r="K16" s="166"/>
      <c r="L16" s="42"/>
      <c r="M16" s="97"/>
      <c r="N16" s="97"/>
    </row>
    <row r="17" spans="1:16" ht="4" customHeight="1" x14ac:dyDescent="0.3">
      <c r="D17" s="43"/>
      <c r="E17" s="43"/>
      <c r="F17" s="43"/>
      <c r="G17" s="43"/>
      <c r="H17" s="43"/>
      <c r="I17" s="43"/>
      <c r="J17" s="43"/>
      <c r="K17" s="3"/>
      <c r="L17" s="2"/>
      <c r="M17" s="92"/>
      <c r="N17" s="92"/>
    </row>
    <row r="18" spans="1:16" s="4" customFormat="1" ht="10" customHeight="1" x14ac:dyDescent="0.3">
      <c r="C18" s="3"/>
      <c r="D18" s="61"/>
      <c r="E18" s="43"/>
      <c r="F18" s="62"/>
      <c r="G18" s="61"/>
      <c r="H18" s="61"/>
      <c r="I18" s="61"/>
      <c r="J18" s="61"/>
      <c r="K18" s="117"/>
      <c r="M18" s="98"/>
      <c r="N18" s="98"/>
    </row>
    <row r="19" spans="1:16" s="4" customFormat="1" ht="16" customHeight="1" x14ac:dyDescent="0.3">
      <c r="A19" s="5" t="s">
        <v>486</v>
      </c>
      <c r="B19" s="52"/>
      <c r="D19" s="27" t="s">
        <v>485</v>
      </c>
      <c r="E19" s="141" t="s">
        <v>486</v>
      </c>
      <c r="F19" s="141"/>
      <c r="G19" s="68"/>
      <c r="H19" s="68"/>
      <c r="I19" s="68"/>
      <c r="J19" s="68"/>
      <c r="K19" s="68"/>
      <c r="L19" s="28"/>
      <c r="M19" s="98"/>
      <c r="N19" s="98"/>
    </row>
    <row r="20" spans="1:16" s="4" customFormat="1" ht="4" customHeight="1" x14ac:dyDescent="0.3">
      <c r="A20" s="53"/>
      <c r="B20" s="53"/>
      <c r="D20" s="53"/>
      <c r="E20" s="53"/>
      <c r="F20" s="53"/>
      <c r="G20" s="53"/>
      <c r="H20" s="53"/>
      <c r="I20" s="53"/>
      <c r="J20" s="53"/>
      <c r="K20" s="53"/>
      <c r="L20" s="53"/>
      <c r="M20" s="98"/>
      <c r="N20" s="98"/>
    </row>
    <row r="21" spans="1:16" s="4" customFormat="1" ht="30" customHeight="1" x14ac:dyDescent="0.4">
      <c r="D21" s="71" t="s">
        <v>498</v>
      </c>
      <c r="E21" s="118"/>
      <c r="F21" s="119"/>
      <c r="G21" s="119"/>
      <c r="H21" s="119"/>
      <c r="I21" s="119"/>
      <c r="J21" s="118"/>
      <c r="K21" s="118"/>
      <c r="L21" s="120"/>
      <c r="M21" s="98"/>
      <c r="N21" s="98"/>
    </row>
    <row r="22" spans="1:16" s="4" customFormat="1" ht="4" customHeight="1" x14ac:dyDescent="0.4">
      <c r="D22" s="121"/>
      <c r="E22" s="122"/>
      <c r="F22" s="123"/>
      <c r="G22" s="123"/>
      <c r="H22" s="123"/>
      <c r="I22" s="123"/>
      <c r="J22" s="122"/>
      <c r="K22" s="122"/>
      <c r="L22" s="124"/>
      <c r="M22" s="98"/>
      <c r="N22" s="98"/>
    </row>
    <row r="23" spans="1:16" s="4" customFormat="1" ht="30" customHeight="1" x14ac:dyDescent="0.3">
      <c r="C23" s="3"/>
      <c r="D23" s="165" t="s">
        <v>517</v>
      </c>
      <c r="E23" s="165"/>
      <c r="F23" s="165"/>
      <c r="G23" s="165"/>
      <c r="H23" s="165"/>
      <c r="I23" s="165"/>
      <c r="J23" s="165"/>
      <c r="K23" s="165"/>
      <c r="L23" s="165"/>
      <c r="M23" s="98"/>
      <c r="N23" s="98"/>
    </row>
    <row r="24" spans="1:16" s="4" customFormat="1" ht="15" customHeight="1" x14ac:dyDescent="0.3">
      <c r="A24" s="24"/>
      <c r="B24" s="25"/>
      <c r="D24" s="63" t="s">
        <v>518</v>
      </c>
      <c r="E24" s="64"/>
      <c r="F24" s="64"/>
      <c r="G24" s="64"/>
      <c r="H24" s="64"/>
      <c r="I24" s="64"/>
      <c r="J24" s="64"/>
      <c r="K24" s="60"/>
      <c r="L24" s="19" t="s">
        <v>490</v>
      </c>
      <c r="M24" s="98" t="str">
        <f t="shared" ref="M24:M65" si="0">IF(H24="X",2,"")</f>
        <v/>
      </c>
      <c r="N24" s="98" t="str">
        <f t="shared" ref="N24:N65" si="1">IF(H24="X","Por favor justifique su Concepto","")</f>
        <v/>
      </c>
    </row>
    <row r="25" spans="1:16" s="4" customFormat="1" ht="30" customHeight="1" x14ac:dyDescent="0.3">
      <c r="A25" s="21" t="s">
        <v>7</v>
      </c>
      <c r="B25" s="22"/>
      <c r="D25" s="55" t="s">
        <v>534</v>
      </c>
      <c r="E25" s="143" t="s">
        <v>561</v>
      </c>
      <c r="F25" s="144"/>
      <c r="G25" s="108" t="s">
        <v>513</v>
      </c>
      <c r="H25" s="108" t="s">
        <v>514</v>
      </c>
      <c r="I25" s="108" t="s">
        <v>515</v>
      </c>
      <c r="J25" s="59"/>
      <c r="K25" s="57" t="str">
        <f t="shared" ref="K25" si="2">N25</f>
        <v/>
      </c>
      <c r="L25" s="4" t="s">
        <v>490</v>
      </c>
      <c r="M25" s="98" t="str">
        <f t="shared" si="0"/>
        <v/>
      </c>
      <c r="N25" s="98" t="str">
        <f t="shared" si="1"/>
        <v/>
      </c>
    </row>
    <row r="26" spans="1:16" s="4" customFormat="1" ht="30" customHeight="1" x14ac:dyDescent="0.3">
      <c r="A26" s="20" t="s">
        <v>75</v>
      </c>
      <c r="B26" s="6"/>
      <c r="D26" s="15" t="s">
        <v>535</v>
      </c>
      <c r="E26" s="145" t="s">
        <v>562</v>
      </c>
      <c r="F26" s="146"/>
      <c r="G26" s="108" t="s">
        <v>513</v>
      </c>
      <c r="H26" s="108" t="s">
        <v>514</v>
      </c>
      <c r="I26" s="108" t="s">
        <v>515</v>
      </c>
      <c r="J26" s="59"/>
      <c r="K26" s="57" t="str">
        <f t="shared" ref="K26" si="3">N26</f>
        <v/>
      </c>
      <c r="L26" s="4" t="s">
        <v>490</v>
      </c>
      <c r="M26" s="98" t="str">
        <f t="shared" ref="M26" si="4">IF(H26="X",2,"")</f>
        <v/>
      </c>
      <c r="N26" s="98" t="str">
        <f t="shared" ref="N26" si="5">IF(H26="X","Por favor justifique su Concepto","")</f>
        <v/>
      </c>
    </row>
    <row r="27" spans="1:16" s="4" customFormat="1" ht="30" customHeight="1" x14ac:dyDescent="0.3">
      <c r="A27" s="21" t="s">
        <v>125</v>
      </c>
      <c r="B27" s="22"/>
      <c r="D27" s="55" t="s">
        <v>536</v>
      </c>
      <c r="E27" s="143" t="s">
        <v>563</v>
      </c>
      <c r="F27" s="144"/>
      <c r="G27" s="108" t="s">
        <v>513</v>
      </c>
      <c r="H27" s="108" t="s">
        <v>514</v>
      </c>
      <c r="I27" s="108" t="s">
        <v>515</v>
      </c>
      <c r="J27" s="59"/>
      <c r="K27" s="57" t="str">
        <f t="shared" ref="K27" si="6">N27</f>
        <v/>
      </c>
      <c r="L27" s="4" t="s">
        <v>490</v>
      </c>
      <c r="M27" s="98" t="str">
        <f t="shared" ref="M27" si="7">IF(H27="X",2,"")</f>
        <v/>
      </c>
      <c r="N27" s="98" t="str">
        <f t="shared" ref="N27" si="8">IF(H27="X","Por favor justifique su Concepto","")</f>
        <v/>
      </c>
    </row>
    <row r="28" spans="1:16" s="4" customFormat="1" ht="20" customHeight="1" x14ac:dyDescent="0.3">
      <c r="A28" s="20" t="s">
        <v>129</v>
      </c>
      <c r="B28" s="6"/>
      <c r="D28" s="15" t="s">
        <v>537</v>
      </c>
      <c r="E28" s="145" t="s">
        <v>564</v>
      </c>
      <c r="F28" s="146"/>
      <c r="G28" s="108" t="s">
        <v>513</v>
      </c>
      <c r="H28" s="108" t="s">
        <v>514</v>
      </c>
      <c r="I28" s="108" t="s">
        <v>515</v>
      </c>
      <c r="J28" s="59"/>
      <c r="K28" s="57" t="str">
        <f t="shared" ref="K28" si="9">N28</f>
        <v/>
      </c>
      <c r="L28" s="4" t="s">
        <v>490</v>
      </c>
      <c r="M28" s="98" t="str">
        <f t="shared" ref="M28" si="10">IF(H28="X",2,"")</f>
        <v/>
      </c>
      <c r="N28" s="98" t="str">
        <f t="shared" ref="N28" si="11">IF(H28="X","Por favor justifique su Concepto","")</f>
        <v/>
      </c>
    </row>
    <row r="29" spans="1:16" s="4" customFormat="1" ht="30" customHeight="1" x14ac:dyDescent="0.3">
      <c r="A29" s="21" t="s">
        <v>295</v>
      </c>
      <c r="B29" s="22"/>
      <c r="D29" s="55" t="s">
        <v>538</v>
      </c>
      <c r="E29" s="143" t="s">
        <v>565</v>
      </c>
      <c r="F29" s="144"/>
      <c r="G29" s="108" t="s">
        <v>513</v>
      </c>
      <c r="H29" s="108" t="s">
        <v>514</v>
      </c>
      <c r="I29" s="108" t="s">
        <v>515</v>
      </c>
      <c r="J29" s="59"/>
      <c r="K29" s="57" t="str">
        <f t="shared" ref="K29" si="12">N29</f>
        <v/>
      </c>
      <c r="L29" s="4" t="s">
        <v>490</v>
      </c>
      <c r="M29" s="98" t="str">
        <f t="shared" ref="M29" si="13">IF(H29="X",2,"")</f>
        <v/>
      </c>
      <c r="N29" s="98" t="str">
        <f t="shared" ref="N29" si="14">IF(H29="X","Por favor justifique su Concepto","")</f>
        <v/>
      </c>
    </row>
    <row r="30" spans="1:16" s="4" customFormat="1" ht="20" customHeight="1" x14ac:dyDescent="0.3">
      <c r="A30" s="21"/>
      <c r="B30" s="22"/>
      <c r="D30" s="15" t="s">
        <v>539</v>
      </c>
      <c r="E30" s="145" t="s">
        <v>566</v>
      </c>
      <c r="F30" s="146"/>
      <c r="G30" s="108" t="s">
        <v>513</v>
      </c>
      <c r="H30" s="108" t="s">
        <v>514</v>
      </c>
      <c r="I30" s="108" t="s">
        <v>515</v>
      </c>
      <c r="J30" s="59"/>
      <c r="K30" s="57" t="str">
        <f t="shared" ref="K30" si="15">N30</f>
        <v/>
      </c>
      <c r="L30" s="4" t="s">
        <v>490</v>
      </c>
      <c r="M30" s="98" t="str">
        <f t="shared" ref="M30" si="16">IF(H30="X",2,"")</f>
        <v/>
      </c>
      <c r="N30" s="98" t="str">
        <f t="shared" ref="N30" si="17">IF(H30="X","Por favor justifique su Concepto","")</f>
        <v/>
      </c>
    </row>
    <row r="31" spans="1:16" s="4" customFormat="1" ht="30" customHeight="1" x14ac:dyDescent="0.3">
      <c r="A31" s="21"/>
      <c r="B31" s="22"/>
      <c r="D31" s="55" t="s">
        <v>540</v>
      </c>
      <c r="E31" s="143" t="s">
        <v>567</v>
      </c>
      <c r="F31" s="144"/>
      <c r="G31" s="108" t="s">
        <v>513</v>
      </c>
      <c r="H31" s="108" t="s">
        <v>514</v>
      </c>
      <c r="I31" s="108" t="s">
        <v>515</v>
      </c>
      <c r="J31" s="59"/>
      <c r="K31" s="57" t="str">
        <f t="shared" ref="K31" si="18">N31</f>
        <v/>
      </c>
      <c r="L31" s="4" t="s">
        <v>490</v>
      </c>
      <c r="M31" s="98" t="str">
        <f t="shared" ref="M31" si="19">IF(H31="X",2,"")</f>
        <v/>
      </c>
      <c r="N31" s="98" t="str">
        <f t="shared" ref="N31" si="20">IF(H31="X","Por favor justifique su Concepto","")</f>
        <v/>
      </c>
    </row>
    <row r="32" spans="1:16" s="4" customFormat="1" ht="30" customHeight="1" x14ac:dyDescent="0.3">
      <c r="A32" s="21"/>
      <c r="B32" s="22"/>
      <c r="D32" s="15" t="s">
        <v>541</v>
      </c>
      <c r="E32" s="145" t="s">
        <v>568</v>
      </c>
      <c r="F32" s="146"/>
      <c r="G32" s="108" t="s">
        <v>513</v>
      </c>
      <c r="H32" s="108" t="s">
        <v>514</v>
      </c>
      <c r="I32" s="108" t="s">
        <v>515</v>
      </c>
      <c r="J32" s="59"/>
      <c r="K32" s="57" t="str">
        <f t="shared" ref="K32" si="21">N32</f>
        <v/>
      </c>
      <c r="L32" s="4" t="s">
        <v>490</v>
      </c>
      <c r="M32" s="98" t="str">
        <f t="shared" ref="M32" si="22">IF(H32="X",2,"")</f>
        <v/>
      </c>
      <c r="N32" s="98" t="str">
        <f t="shared" ref="N32" si="23">IF(H32="X","Por favor justifique su Concepto","")</f>
        <v/>
      </c>
    </row>
    <row r="33" spans="1:16" s="4" customFormat="1" ht="30" customHeight="1" x14ac:dyDescent="0.3">
      <c r="A33" s="21"/>
      <c r="B33" s="22"/>
      <c r="D33" s="55" t="s">
        <v>542</v>
      </c>
      <c r="E33" s="143" t="s">
        <v>569</v>
      </c>
      <c r="F33" s="144"/>
      <c r="G33" s="108" t="s">
        <v>513</v>
      </c>
      <c r="H33" s="108" t="s">
        <v>514</v>
      </c>
      <c r="I33" s="108" t="s">
        <v>515</v>
      </c>
      <c r="J33" s="59"/>
      <c r="K33" s="57" t="str">
        <f t="shared" ref="K33" si="24">N33</f>
        <v/>
      </c>
      <c r="L33" s="4" t="s">
        <v>490</v>
      </c>
      <c r="M33" s="98" t="str">
        <f t="shared" ref="M33" si="25">IF(H33="X",2,"")</f>
        <v/>
      </c>
      <c r="N33" s="98" t="str">
        <f t="shared" ref="N33" si="26">IF(H33="X","Por favor justifique su Concepto","")</f>
        <v/>
      </c>
    </row>
    <row r="34" spans="1:16" s="4" customFormat="1" ht="30" customHeight="1" x14ac:dyDescent="0.3">
      <c r="A34" s="21"/>
      <c r="B34" s="22"/>
      <c r="D34" s="15" t="s">
        <v>543</v>
      </c>
      <c r="E34" s="145" t="s">
        <v>570</v>
      </c>
      <c r="F34" s="146"/>
      <c r="G34" s="108" t="s">
        <v>513</v>
      </c>
      <c r="H34" s="108" t="s">
        <v>514</v>
      </c>
      <c r="I34" s="108" t="s">
        <v>515</v>
      </c>
      <c r="J34" s="59"/>
      <c r="K34" s="57" t="str">
        <f t="shared" ref="K34" si="27">N34</f>
        <v/>
      </c>
      <c r="L34" s="4" t="s">
        <v>490</v>
      </c>
      <c r="M34" s="98" t="str">
        <f t="shared" ref="M34" si="28">IF(H34="X",2,"")</f>
        <v/>
      </c>
      <c r="N34" s="98" t="str">
        <f t="shared" ref="N34" si="29">IF(H34="X","Por favor justifique su Concepto","")</f>
        <v/>
      </c>
    </row>
    <row r="35" spans="1:16" s="4" customFormat="1" ht="30" customHeight="1" x14ac:dyDescent="0.3">
      <c r="A35" s="21"/>
      <c r="B35" s="22"/>
      <c r="D35" s="55" t="s">
        <v>544</v>
      </c>
      <c r="E35" s="143" t="s">
        <v>571</v>
      </c>
      <c r="F35" s="144"/>
      <c r="G35" s="108" t="s">
        <v>513</v>
      </c>
      <c r="H35" s="108" t="s">
        <v>514</v>
      </c>
      <c r="I35" s="108" t="s">
        <v>515</v>
      </c>
      <c r="J35" s="59"/>
      <c r="K35" s="57" t="str">
        <f t="shared" ref="K35" si="30">N35</f>
        <v/>
      </c>
      <c r="L35" s="4" t="s">
        <v>490</v>
      </c>
      <c r="M35" s="98" t="str">
        <f t="shared" ref="M35" si="31">IF(H35="X",2,"")</f>
        <v/>
      </c>
      <c r="N35" s="98" t="str">
        <f t="shared" ref="N35" si="32">IF(H35="X","Por favor justifique su Concepto","")</f>
        <v/>
      </c>
    </row>
    <row r="36" spans="1:16" s="4" customFormat="1" ht="30" customHeight="1" x14ac:dyDescent="0.3">
      <c r="A36" s="21"/>
      <c r="B36" s="22"/>
      <c r="D36" s="15" t="s">
        <v>545</v>
      </c>
      <c r="E36" s="145" t="s">
        <v>572</v>
      </c>
      <c r="F36" s="146"/>
      <c r="G36" s="108" t="s">
        <v>513</v>
      </c>
      <c r="H36" s="108" t="s">
        <v>514</v>
      </c>
      <c r="I36" s="108" t="s">
        <v>515</v>
      </c>
      <c r="J36" s="59"/>
      <c r="K36" s="57" t="str">
        <f t="shared" ref="K36" si="33">N36</f>
        <v/>
      </c>
      <c r="L36" s="4" t="s">
        <v>490</v>
      </c>
      <c r="M36" s="98" t="str">
        <f t="shared" ref="M36" si="34">IF(H36="X",2,"")</f>
        <v/>
      </c>
      <c r="N36" s="98" t="str">
        <f t="shared" ref="N36" si="35">IF(H36="X","Por favor justifique su Concepto","")</f>
        <v/>
      </c>
    </row>
    <row r="37" spans="1:16" s="4" customFormat="1" ht="20" customHeight="1" x14ac:dyDescent="0.3">
      <c r="A37" s="21"/>
      <c r="B37" s="22"/>
      <c r="D37" s="55" t="s">
        <v>546</v>
      </c>
      <c r="E37" s="143" t="s">
        <v>573</v>
      </c>
      <c r="F37" s="144"/>
      <c r="G37" s="108" t="s">
        <v>513</v>
      </c>
      <c r="H37" s="108" t="s">
        <v>514</v>
      </c>
      <c r="I37" s="108" t="s">
        <v>515</v>
      </c>
      <c r="J37" s="59"/>
      <c r="K37" s="57" t="str">
        <f t="shared" ref="K37" si="36">N37</f>
        <v/>
      </c>
      <c r="L37" s="4" t="s">
        <v>490</v>
      </c>
      <c r="M37" s="98" t="str">
        <f t="shared" ref="M37" si="37">IF(H37="X",2,"")</f>
        <v/>
      </c>
      <c r="N37" s="98" t="str">
        <f t="shared" ref="N37" si="38">IF(H37="X","Por favor justifique su Concepto","")</f>
        <v/>
      </c>
    </row>
    <row r="38" spans="1:16" s="4" customFormat="1" ht="30" customHeight="1" x14ac:dyDescent="0.3">
      <c r="A38" s="21"/>
      <c r="B38" s="22"/>
      <c r="D38" s="15" t="s">
        <v>547</v>
      </c>
      <c r="E38" s="145" t="s">
        <v>574</v>
      </c>
      <c r="F38" s="146"/>
      <c r="G38" s="108" t="s">
        <v>513</v>
      </c>
      <c r="H38" s="108" t="s">
        <v>514</v>
      </c>
      <c r="I38" s="108" t="s">
        <v>515</v>
      </c>
      <c r="J38" s="59"/>
      <c r="K38" s="57" t="str">
        <f t="shared" ref="K38" si="39">N38</f>
        <v/>
      </c>
      <c r="L38" s="4" t="s">
        <v>490</v>
      </c>
      <c r="M38" s="98" t="str">
        <f t="shared" ref="M38" si="40">IF(H38="X",2,"")</f>
        <v/>
      </c>
      <c r="N38" s="98" t="str">
        <f t="shared" ref="N38" si="41">IF(H38="X","Por favor justifique su Concepto","")</f>
        <v/>
      </c>
    </row>
    <row r="39" spans="1:16" s="4" customFormat="1" ht="30" customHeight="1" x14ac:dyDescent="0.3">
      <c r="A39" s="21"/>
      <c r="B39" s="22"/>
      <c r="D39" s="55" t="s">
        <v>548</v>
      </c>
      <c r="E39" s="143" t="s">
        <v>575</v>
      </c>
      <c r="F39" s="144"/>
      <c r="G39" s="108" t="s">
        <v>513</v>
      </c>
      <c r="H39" s="108" t="s">
        <v>514</v>
      </c>
      <c r="I39" s="108" t="s">
        <v>515</v>
      </c>
      <c r="J39" s="59"/>
      <c r="K39" s="57" t="str">
        <f t="shared" ref="K39" si="42">N39</f>
        <v/>
      </c>
      <c r="L39" s="4" t="s">
        <v>490</v>
      </c>
      <c r="M39" s="98" t="str">
        <f t="shared" ref="M39" si="43">IF(H39="X",2,"")</f>
        <v/>
      </c>
      <c r="N39" s="98" t="str">
        <f t="shared" ref="N39" si="44">IF(H39="X","Por favor justifique su Concepto","")</f>
        <v/>
      </c>
    </row>
    <row r="40" spans="1:16" s="4" customFormat="1" ht="20" customHeight="1" x14ac:dyDescent="0.3">
      <c r="A40" s="21"/>
      <c r="B40" s="22"/>
      <c r="D40" s="15" t="s">
        <v>549</v>
      </c>
      <c r="E40" s="145" t="s">
        <v>576</v>
      </c>
      <c r="F40" s="146"/>
      <c r="G40" s="108" t="s">
        <v>513</v>
      </c>
      <c r="H40" s="108" t="s">
        <v>514</v>
      </c>
      <c r="I40" s="108" t="s">
        <v>515</v>
      </c>
      <c r="J40" s="59"/>
      <c r="K40" s="57" t="str">
        <f t="shared" ref="K40" si="45">N40</f>
        <v/>
      </c>
      <c r="L40" s="4" t="s">
        <v>490</v>
      </c>
      <c r="M40" s="98" t="str">
        <f t="shared" ref="M40" si="46">IF(H40="X",2,"")</f>
        <v/>
      </c>
      <c r="N40" s="98" t="str">
        <f t="shared" ref="N40" si="47">IF(H40="X","Por favor justifique su Concepto","")</f>
        <v/>
      </c>
    </row>
    <row r="41" spans="1:16" s="4" customFormat="1" ht="20" customHeight="1" x14ac:dyDescent="0.3">
      <c r="A41" s="21"/>
      <c r="B41" s="22"/>
      <c r="D41" s="55" t="s">
        <v>550</v>
      </c>
      <c r="E41" s="143" t="s">
        <v>577</v>
      </c>
      <c r="F41" s="144"/>
      <c r="G41" s="108" t="s">
        <v>513</v>
      </c>
      <c r="H41" s="108" t="s">
        <v>514</v>
      </c>
      <c r="I41" s="108" t="s">
        <v>515</v>
      </c>
      <c r="J41" s="59"/>
      <c r="K41" s="57" t="str">
        <f t="shared" ref="K41" si="48">N41</f>
        <v/>
      </c>
      <c r="L41" s="4" t="s">
        <v>490</v>
      </c>
      <c r="M41" s="98" t="str">
        <f t="shared" ref="M41" si="49">IF(H41="X",2,"")</f>
        <v/>
      </c>
      <c r="N41" s="98" t="str">
        <f t="shared" ref="N41" si="50">IF(H41="X","Por favor justifique su Concepto","")</f>
        <v/>
      </c>
    </row>
    <row r="42" spans="1:16" s="4" customFormat="1" ht="20" customHeight="1" x14ac:dyDescent="0.3">
      <c r="A42" s="21"/>
      <c r="B42" s="22"/>
      <c r="D42" s="15" t="s">
        <v>551</v>
      </c>
      <c r="E42" s="145" t="s">
        <v>578</v>
      </c>
      <c r="F42" s="146"/>
      <c r="G42" s="108" t="s">
        <v>513</v>
      </c>
      <c r="H42" s="108" t="s">
        <v>514</v>
      </c>
      <c r="I42" s="108" t="s">
        <v>515</v>
      </c>
      <c r="J42" s="59"/>
      <c r="K42" s="57" t="str">
        <f t="shared" ref="K42" si="51">N42</f>
        <v/>
      </c>
      <c r="L42" s="4" t="s">
        <v>490</v>
      </c>
      <c r="M42" s="98" t="str">
        <f t="shared" ref="M42" si="52">IF(H42="X",2,"")</f>
        <v/>
      </c>
      <c r="N42" s="98" t="str">
        <f t="shared" ref="N42" si="53">IF(H42="X","Por favor justifique su Concepto","")</f>
        <v/>
      </c>
    </row>
    <row r="43" spans="1:16" s="4" customFormat="1" ht="20" customHeight="1" x14ac:dyDescent="0.3">
      <c r="A43" s="21"/>
      <c r="B43" s="22"/>
      <c r="D43" s="55" t="s">
        <v>552</v>
      </c>
      <c r="E43" s="143" t="s">
        <v>579</v>
      </c>
      <c r="F43" s="144"/>
      <c r="G43" s="108" t="s">
        <v>513</v>
      </c>
      <c r="H43" s="108" t="s">
        <v>514</v>
      </c>
      <c r="I43" s="108" t="s">
        <v>515</v>
      </c>
      <c r="J43" s="59"/>
      <c r="K43" s="57" t="str">
        <f t="shared" ref="K43" si="54">N43</f>
        <v/>
      </c>
      <c r="L43" s="4" t="s">
        <v>490</v>
      </c>
      <c r="M43" s="98" t="str">
        <f t="shared" ref="M43" si="55">IF(H43="X",2,"")</f>
        <v/>
      </c>
      <c r="N43" s="98" t="str">
        <f t="shared" ref="N43" si="56">IF(H43="X","Por favor justifique su Concepto","")</f>
        <v/>
      </c>
    </row>
    <row r="44" spans="1:16" s="4" customFormat="1" ht="30" customHeight="1" x14ac:dyDescent="0.3">
      <c r="A44" s="21"/>
      <c r="B44" s="22"/>
      <c r="D44" s="15" t="s">
        <v>553</v>
      </c>
      <c r="E44" s="145" t="s">
        <v>580</v>
      </c>
      <c r="F44" s="146"/>
      <c r="G44" s="108" t="s">
        <v>513</v>
      </c>
      <c r="H44" s="108" t="s">
        <v>514</v>
      </c>
      <c r="I44" s="108" t="s">
        <v>515</v>
      </c>
      <c r="J44" s="59"/>
      <c r="K44" s="57" t="str">
        <f t="shared" ref="K44" si="57">N44</f>
        <v/>
      </c>
      <c r="L44" s="4" t="s">
        <v>490</v>
      </c>
      <c r="M44" s="98" t="str">
        <f t="shared" ref="M44" si="58">IF(H44="X",2,"")</f>
        <v/>
      </c>
      <c r="N44" s="98" t="str">
        <f t="shared" ref="N44" si="59">IF(H44="X","Por favor justifique su Concepto","")</f>
        <v/>
      </c>
    </row>
    <row r="45" spans="1:16" s="4" customFormat="1" ht="30" customHeight="1" x14ac:dyDescent="0.3">
      <c r="A45" s="21"/>
      <c r="B45" s="22"/>
      <c r="D45" s="55" t="s">
        <v>554</v>
      </c>
      <c r="E45" s="143" t="s">
        <v>581</v>
      </c>
      <c r="F45" s="144"/>
      <c r="G45" s="108" t="s">
        <v>513</v>
      </c>
      <c r="H45" s="108" t="s">
        <v>514</v>
      </c>
      <c r="I45" s="108" t="s">
        <v>515</v>
      </c>
      <c r="J45" s="59"/>
      <c r="K45" s="57" t="str">
        <f t="shared" ref="K45" si="60">N45</f>
        <v/>
      </c>
      <c r="L45" s="4" t="s">
        <v>490</v>
      </c>
      <c r="M45" s="98" t="str">
        <f t="shared" ref="M45" si="61">IF(H45="X",2,"")</f>
        <v/>
      </c>
      <c r="N45" s="98" t="str">
        <f t="shared" ref="N45" si="62">IF(H45="X","Por favor justifique su Concepto","")</f>
        <v/>
      </c>
    </row>
    <row r="46" spans="1:16" s="4" customFormat="1" ht="20" customHeight="1" x14ac:dyDescent="0.3">
      <c r="A46" s="21"/>
      <c r="B46" s="22"/>
      <c r="D46" s="15" t="s">
        <v>555</v>
      </c>
      <c r="E46" s="145" t="s">
        <v>582</v>
      </c>
      <c r="F46" s="146"/>
      <c r="G46" s="108" t="s">
        <v>513</v>
      </c>
      <c r="H46" s="108" t="s">
        <v>514</v>
      </c>
      <c r="I46" s="108" t="s">
        <v>515</v>
      </c>
      <c r="J46" s="59"/>
      <c r="K46" s="57" t="str">
        <f t="shared" ref="K46" si="63">N46</f>
        <v/>
      </c>
      <c r="L46" s="4" t="s">
        <v>490</v>
      </c>
      <c r="M46" s="98" t="str">
        <f t="shared" ref="M46" si="64">IF(H46="X",2,"")</f>
        <v/>
      </c>
      <c r="N46" s="98" t="str">
        <f t="shared" ref="N46" si="65">IF(H46="X","Por favor justifique su Concepto","")</f>
        <v/>
      </c>
    </row>
    <row r="47" spans="1:16" s="4" customFormat="1" ht="20" customHeight="1" x14ac:dyDescent="0.3">
      <c r="A47" s="21"/>
      <c r="B47" s="22"/>
      <c r="D47" s="55" t="s">
        <v>556</v>
      </c>
      <c r="E47" s="143" t="s">
        <v>583</v>
      </c>
      <c r="F47" s="144"/>
      <c r="G47" s="108" t="s">
        <v>513</v>
      </c>
      <c r="H47" s="108" t="s">
        <v>514</v>
      </c>
      <c r="I47" s="108" t="s">
        <v>515</v>
      </c>
      <c r="J47" s="59"/>
      <c r="K47" s="57" t="str">
        <f t="shared" ref="K47" si="66">N47</f>
        <v/>
      </c>
      <c r="L47" s="4" t="s">
        <v>490</v>
      </c>
      <c r="M47" s="98" t="str">
        <f t="shared" ref="M47" si="67">IF(H47="X",2,"")</f>
        <v/>
      </c>
      <c r="N47" s="98" t="str">
        <f t="shared" ref="N47" si="68">IF(H47="X","Por favor justifique su Concepto","")</f>
        <v/>
      </c>
    </row>
    <row r="48" spans="1:16" s="4" customFormat="1" ht="20" customHeight="1" x14ac:dyDescent="0.3">
      <c r="A48" s="21"/>
      <c r="B48" s="22"/>
      <c r="D48" s="15" t="s">
        <v>557</v>
      </c>
      <c r="E48" s="145" t="s">
        <v>584</v>
      </c>
      <c r="F48" s="146"/>
      <c r="G48" s="108" t="s">
        <v>513</v>
      </c>
      <c r="H48" s="108" t="s">
        <v>514</v>
      </c>
      <c r="I48" s="108" t="s">
        <v>515</v>
      </c>
      <c r="J48" s="59"/>
      <c r="K48" s="57" t="str">
        <f t="shared" ref="K48" si="69">N48</f>
        <v/>
      </c>
      <c r="L48" s="4" t="s">
        <v>490</v>
      </c>
      <c r="M48" s="98" t="str">
        <f t="shared" ref="M48" si="70">IF(H48="X",2,"")</f>
        <v/>
      </c>
      <c r="N48" s="98" t="str">
        <f t="shared" ref="N48" si="71">IF(H48="X","Por favor justifique su Concepto","")</f>
        <v/>
      </c>
    </row>
    <row r="49" spans="1:16" s="4" customFormat="1" ht="20" customHeight="1" x14ac:dyDescent="0.3">
      <c r="A49" s="21"/>
      <c r="B49" s="22"/>
      <c r="D49" s="55" t="s">
        <v>558</v>
      </c>
      <c r="E49" s="143" t="s">
        <v>585</v>
      </c>
      <c r="F49" s="144"/>
      <c r="G49" s="108" t="s">
        <v>513</v>
      </c>
      <c r="H49" s="108" t="s">
        <v>514</v>
      </c>
      <c r="I49" s="108" t="s">
        <v>515</v>
      </c>
      <c r="J49" s="59"/>
      <c r="K49" s="57" t="str">
        <f t="shared" ref="K49" si="72">N49</f>
        <v/>
      </c>
      <c r="L49" s="4" t="s">
        <v>490</v>
      </c>
      <c r="M49" s="98" t="str">
        <f t="shared" ref="M49" si="73">IF(H49="X",2,"")</f>
        <v/>
      </c>
      <c r="N49" s="98" t="str">
        <f t="shared" ref="N49" si="74">IF(H49="X","Por favor justifique su Concepto","")</f>
        <v/>
      </c>
    </row>
    <row r="50" spans="1:16" s="4" customFormat="1" ht="20" customHeight="1" x14ac:dyDescent="0.3">
      <c r="A50" s="21"/>
      <c r="B50" s="22"/>
      <c r="D50" s="15" t="s">
        <v>559</v>
      </c>
      <c r="E50" s="145" t="s">
        <v>586</v>
      </c>
      <c r="F50" s="146"/>
      <c r="G50" s="108" t="s">
        <v>513</v>
      </c>
      <c r="H50" s="108" t="s">
        <v>514</v>
      </c>
      <c r="I50" s="108" t="s">
        <v>515</v>
      </c>
      <c r="J50" s="59"/>
      <c r="K50" s="57" t="str">
        <f t="shared" ref="K50" si="75">N50</f>
        <v/>
      </c>
      <c r="L50" s="4" t="s">
        <v>490</v>
      </c>
      <c r="M50" s="98" t="str">
        <f t="shared" ref="M50" si="76">IF(H50="X",2,"")</f>
        <v/>
      </c>
      <c r="N50" s="98" t="str">
        <f t="shared" ref="N50" si="77">IF(H50="X","Por favor justifique su Concepto","")</f>
        <v/>
      </c>
    </row>
    <row r="51" spans="1:16" s="4" customFormat="1" ht="30" customHeight="1" x14ac:dyDescent="0.3">
      <c r="A51" s="21"/>
      <c r="B51" s="22"/>
      <c r="D51" s="55" t="s">
        <v>560</v>
      </c>
      <c r="E51" s="143" t="s">
        <v>587</v>
      </c>
      <c r="F51" s="144"/>
      <c r="G51" s="108" t="s">
        <v>513</v>
      </c>
      <c r="H51" s="108" t="s">
        <v>514</v>
      </c>
      <c r="I51" s="108" t="s">
        <v>515</v>
      </c>
      <c r="J51" s="59"/>
      <c r="K51" s="57" t="str">
        <f t="shared" ref="K51" si="78">N51</f>
        <v/>
      </c>
      <c r="L51" s="4" t="s">
        <v>490</v>
      </c>
      <c r="M51" s="98" t="str">
        <f t="shared" ref="M51" si="79">IF(H51="X",2,"")</f>
        <v/>
      </c>
      <c r="N51" s="98" t="str">
        <f t="shared" ref="N51" si="80">IF(H51="X","Por favor justifique su Concepto","")</f>
        <v/>
      </c>
    </row>
    <row r="52" spans="1:16" s="4" customFormat="1" ht="30" customHeight="1" x14ac:dyDescent="0.3">
      <c r="A52" s="21"/>
      <c r="B52" s="22"/>
      <c r="D52" s="15" t="s">
        <v>1234</v>
      </c>
      <c r="E52" s="145" t="s">
        <v>1235</v>
      </c>
      <c r="F52" s="146"/>
      <c r="G52" s="108" t="s">
        <v>513</v>
      </c>
      <c r="H52" s="108" t="s">
        <v>514</v>
      </c>
      <c r="I52" s="108" t="s">
        <v>515</v>
      </c>
      <c r="J52" s="59"/>
      <c r="K52" s="57" t="str">
        <f t="shared" ref="K52" si="81">N52</f>
        <v/>
      </c>
      <c r="L52" s="4" t="s">
        <v>490</v>
      </c>
      <c r="M52" s="98" t="str">
        <f t="shared" ref="M52" si="82">IF(H52="X",2,"")</f>
        <v/>
      </c>
      <c r="N52" s="98" t="str">
        <f t="shared" ref="N52" si="83">IF(H52="X","Por favor justifique su Concepto","")</f>
        <v/>
      </c>
    </row>
    <row r="53" spans="1:16" s="4" customFormat="1" ht="15" customHeight="1" x14ac:dyDescent="0.3">
      <c r="A53" s="7"/>
      <c r="B53" s="25"/>
      <c r="D53" s="63" t="s">
        <v>519</v>
      </c>
      <c r="E53" s="64"/>
      <c r="F53" s="64"/>
      <c r="G53" s="64"/>
      <c r="H53" s="64"/>
      <c r="I53" s="64"/>
      <c r="J53" s="64"/>
      <c r="K53" s="60"/>
      <c r="L53" s="19" t="s">
        <v>490</v>
      </c>
      <c r="M53" s="98" t="str">
        <f t="shared" si="0"/>
        <v/>
      </c>
      <c r="N53" s="98" t="str">
        <f t="shared" si="1"/>
        <v/>
      </c>
    </row>
    <row r="54" spans="1:16" s="4" customFormat="1" ht="30" customHeight="1" x14ac:dyDescent="0.3">
      <c r="A54" s="24"/>
      <c r="B54" s="25"/>
      <c r="D54" s="15" t="s">
        <v>588</v>
      </c>
      <c r="E54" s="145" t="s">
        <v>590</v>
      </c>
      <c r="F54" s="146"/>
      <c r="G54" s="108" t="s">
        <v>513</v>
      </c>
      <c r="H54" s="108" t="s">
        <v>514</v>
      </c>
      <c r="I54" s="108" t="s">
        <v>515</v>
      </c>
      <c r="J54" s="59"/>
      <c r="K54" s="57" t="str">
        <f t="shared" ref="K54:K55" si="84">N54</f>
        <v/>
      </c>
      <c r="L54" s="4" t="s">
        <v>490</v>
      </c>
      <c r="M54" s="131" t="str">
        <f t="shared" ref="M54:M55" si="85">IF(H54="X",2,"")</f>
        <v/>
      </c>
      <c r="N54" s="132" t="str">
        <f t="shared" ref="N54:N55" si="86">IF(H54="X","Por favor justifique su Concepto","")</f>
        <v/>
      </c>
    </row>
    <row r="55" spans="1:16" s="4" customFormat="1" ht="20" customHeight="1" x14ac:dyDescent="0.3">
      <c r="A55" s="24"/>
      <c r="B55" s="25"/>
      <c r="D55" s="55" t="s">
        <v>589</v>
      </c>
      <c r="E55" s="143" t="s">
        <v>591</v>
      </c>
      <c r="F55" s="144"/>
      <c r="G55" s="108" t="s">
        <v>513</v>
      </c>
      <c r="H55" s="108" t="s">
        <v>514</v>
      </c>
      <c r="I55" s="108" t="s">
        <v>515</v>
      </c>
      <c r="J55" s="59"/>
      <c r="K55" s="57" t="str">
        <f t="shared" si="84"/>
        <v/>
      </c>
      <c r="L55" s="4" t="s">
        <v>490</v>
      </c>
      <c r="M55" s="131" t="str">
        <f t="shared" si="85"/>
        <v/>
      </c>
      <c r="N55" s="132" t="str">
        <f t="shared" si="86"/>
        <v/>
      </c>
    </row>
    <row r="56" spans="1:16" s="4" customFormat="1" ht="15" customHeight="1" x14ac:dyDescent="0.3">
      <c r="A56" s="7"/>
      <c r="B56" s="25"/>
      <c r="D56" s="63" t="s">
        <v>520</v>
      </c>
      <c r="E56" s="64"/>
      <c r="F56" s="64"/>
      <c r="G56" s="64"/>
      <c r="H56" s="64"/>
      <c r="I56" s="64"/>
      <c r="J56" s="64"/>
      <c r="K56" s="60"/>
      <c r="L56" s="19" t="s">
        <v>490</v>
      </c>
      <c r="M56" s="98" t="str">
        <f t="shared" si="0"/>
        <v/>
      </c>
      <c r="N56" s="98" t="str">
        <f t="shared" si="1"/>
        <v/>
      </c>
    </row>
    <row r="57" spans="1:16" s="4" customFormat="1" ht="20" customHeight="1" x14ac:dyDescent="0.3">
      <c r="A57" s="21" t="s">
        <v>33</v>
      </c>
      <c r="B57" s="22"/>
      <c r="D57" s="55" t="s">
        <v>596</v>
      </c>
      <c r="E57" s="143" t="s">
        <v>592</v>
      </c>
      <c r="F57" s="144"/>
      <c r="G57" s="108" t="s">
        <v>513</v>
      </c>
      <c r="H57" s="108" t="s">
        <v>514</v>
      </c>
      <c r="I57" s="108" t="s">
        <v>515</v>
      </c>
      <c r="J57" s="59"/>
      <c r="K57" s="57" t="str">
        <f t="shared" ref="K57:K89" si="87">N57</f>
        <v/>
      </c>
      <c r="M57" s="98" t="str">
        <f t="shared" si="0"/>
        <v/>
      </c>
      <c r="N57" s="98" t="str">
        <f t="shared" si="1"/>
        <v/>
      </c>
    </row>
    <row r="58" spans="1:16" s="4" customFormat="1" ht="30" customHeight="1" x14ac:dyDescent="0.3">
      <c r="A58" s="20" t="s">
        <v>35</v>
      </c>
      <c r="B58" s="6"/>
      <c r="D58" s="15" t="s">
        <v>597</v>
      </c>
      <c r="E58" s="139" t="s">
        <v>593</v>
      </c>
      <c r="F58" s="139"/>
      <c r="G58" s="108" t="s">
        <v>513</v>
      </c>
      <c r="H58" s="108" t="s">
        <v>514</v>
      </c>
      <c r="I58" s="108" t="s">
        <v>515</v>
      </c>
      <c r="J58" s="59"/>
      <c r="K58" s="57" t="str">
        <f t="shared" si="87"/>
        <v/>
      </c>
      <c r="M58" s="98" t="str">
        <f t="shared" si="0"/>
        <v/>
      </c>
      <c r="N58" s="98" t="str">
        <f t="shared" si="1"/>
        <v/>
      </c>
    </row>
    <row r="59" spans="1:16" s="4" customFormat="1" ht="30" customHeight="1" x14ac:dyDescent="0.3">
      <c r="A59" s="20" t="s">
        <v>35</v>
      </c>
      <c r="B59" s="6"/>
      <c r="D59" s="55" t="s">
        <v>598</v>
      </c>
      <c r="E59" s="140" t="s">
        <v>594</v>
      </c>
      <c r="F59" s="140"/>
      <c r="G59" s="108" t="s">
        <v>513</v>
      </c>
      <c r="H59" s="108" t="s">
        <v>514</v>
      </c>
      <c r="I59" s="108" t="s">
        <v>515</v>
      </c>
      <c r="J59" s="59"/>
      <c r="K59" s="57" t="str">
        <f t="shared" ref="K59" si="88">N59</f>
        <v/>
      </c>
      <c r="M59" s="98" t="str">
        <f t="shared" si="0"/>
        <v/>
      </c>
      <c r="N59" s="98" t="str">
        <f t="shared" si="1"/>
        <v/>
      </c>
    </row>
    <row r="60" spans="1:16" s="4" customFormat="1" ht="30" customHeight="1" x14ac:dyDescent="0.3">
      <c r="A60" s="21" t="s">
        <v>79</v>
      </c>
      <c r="B60" s="22"/>
      <c r="D60" s="15" t="s">
        <v>599</v>
      </c>
      <c r="E60" s="139" t="s">
        <v>595</v>
      </c>
      <c r="F60" s="139"/>
      <c r="G60" s="108" t="s">
        <v>513</v>
      </c>
      <c r="H60" s="108" t="s">
        <v>514</v>
      </c>
      <c r="I60" s="108" t="s">
        <v>515</v>
      </c>
      <c r="J60" s="59"/>
      <c r="K60" s="57" t="str">
        <f t="shared" si="87"/>
        <v/>
      </c>
      <c r="M60" s="98" t="str">
        <f t="shared" si="0"/>
        <v/>
      </c>
      <c r="N60" s="98" t="str">
        <f t="shared" si="1"/>
        <v/>
      </c>
    </row>
    <row r="61" spans="1:16" s="4" customFormat="1" ht="20" customHeight="1" x14ac:dyDescent="0.3">
      <c r="A61" s="21" t="s">
        <v>79</v>
      </c>
      <c r="B61" s="22"/>
      <c r="D61" s="55" t="s">
        <v>600</v>
      </c>
      <c r="E61" s="140" t="s">
        <v>703</v>
      </c>
      <c r="F61" s="140"/>
      <c r="G61" s="108" t="s">
        <v>513</v>
      </c>
      <c r="H61" s="108" t="s">
        <v>514</v>
      </c>
      <c r="I61" s="108" t="s">
        <v>515</v>
      </c>
      <c r="J61" s="59"/>
      <c r="K61" s="57" t="str">
        <f t="shared" si="87"/>
        <v/>
      </c>
      <c r="M61" s="98" t="str">
        <f t="shared" si="0"/>
        <v/>
      </c>
      <c r="N61" s="98" t="str">
        <f t="shared" si="1"/>
        <v/>
      </c>
    </row>
    <row r="62" spans="1:16" s="4" customFormat="1" ht="20" customHeight="1" x14ac:dyDescent="0.3">
      <c r="A62" s="21" t="s">
        <v>79</v>
      </c>
      <c r="B62" s="22"/>
      <c r="D62" s="15" t="s">
        <v>601</v>
      </c>
      <c r="E62" s="139" t="s">
        <v>704</v>
      </c>
      <c r="F62" s="139"/>
      <c r="G62" s="108" t="s">
        <v>513</v>
      </c>
      <c r="H62" s="108" t="s">
        <v>514</v>
      </c>
      <c r="I62" s="108" t="s">
        <v>515</v>
      </c>
      <c r="J62" s="59"/>
      <c r="K62" s="57" t="str">
        <f t="shared" si="87"/>
        <v/>
      </c>
      <c r="M62" s="98" t="str">
        <f t="shared" si="0"/>
        <v/>
      </c>
      <c r="N62" s="98" t="str">
        <f t="shared" si="1"/>
        <v/>
      </c>
    </row>
    <row r="63" spans="1:16" s="4" customFormat="1" ht="30" customHeight="1" x14ac:dyDescent="0.3">
      <c r="A63" s="21" t="s">
        <v>79</v>
      </c>
      <c r="B63" s="22"/>
      <c r="D63" s="55" t="s">
        <v>602</v>
      </c>
      <c r="E63" s="140" t="s">
        <v>705</v>
      </c>
      <c r="F63" s="140"/>
      <c r="G63" s="108" t="s">
        <v>513</v>
      </c>
      <c r="H63" s="108" t="s">
        <v>514</v>
      </c>
      <c r="I63" s="108" t="s">
        <v>515</v>
      </c>
      <c r="J63" s="59"/>
      <c r="K63" s="57" t="str">
        <f t="shared" si="87"/>
        <v/>
      </c>
      <c r="M63" s="98" t="str">
        <f t="shared" si="0"/>
        <v/>
      </c>
      <c r="N63" s="98" t="str">
        <f t="shared" si="1"/>
        <v/>
      </c>
    </row>
    <row r="64" spans="1:16" s="4" customFormat="1" ht="30" customHeight="1" x14ac:dyDescent="0.3">
      <c r="A64" s="21" t="s">
        <v>79</v>
      </c>
      <c r="B64" s="22"/>
      <c r="D64" s="15" t="s">
        <v>603</v>
      </c>
      <c r="E64" s="139" t="s">
        <v>706</v>
      </c>
      <c r="F64" s="139"/>
      <c r="G64" s="108" t="s">
        <v>513</v>
      </c>
      <c r="H64" s="108" t="s">
        <v>514</v>
      </c>
      <c r="I64" s="108" t="s">
        <v>515</v>
      </c>
      <c r="J64" s="59"/>
      <c r="K64" s="57" t="str">
        <f t="shared" si="87"/>
        <v/>
      </c>
      <c r="M64" s="98" t="str">
        <f t="shared" si="0"/>
        <v/>
      </c>
      <c r="N64" s="98" t="str">
        <f t="shared" si="1"/>
        <v/>
      </c>
    </row>
    <row r="65" spans="1:16" s="4" customFormat="1" ht="30" customHeight="1" x14ac:dyDescent="0.3">
      <c r="A65" s="21" t="s">
        <v>79</v>
      </c>
      <c r="B65" s="22"/>
      <c r="D65" s="55" t="s">
        <v>604</v>
      </c>
      <c r="E65" s="140" t="s">
        <v>707</v>
      </c>
      <c r="F65" s="140"/>
      <c r="G65" s="108" t="s">
        <v>513</v>
      </c>
      <c r="H65" s="108" t="s">
        <v>514</v>
      </c>
      <c r="I65" s="108" t="s">
        <v>515</v>
      </c>
      <c r="J65" s="59"/>
      <c r="K65" s="57" t="str">
        <f t="shared" si="87"/>
        <v/>
      </c>
      <c r="M65" s="98" t="str">
        <f t="shared" si="0"/>
        <v/>
      </c>
      <c r="N65" s="98" t="str">
        <f t="shared" si="1"/>
        <v/>
      </c>
    </row>
    <row r="66" spans="1:16" s="4" customFormat="1" ht="20" customHeight="1" x14ac:dyDescent="0.3">
      <c r="A66" s="21" t="s">
        <v>79</v>
      </c>
      <c r="B66" s="22"/>
      <c r="D66" s="15" t="s">
        <v>605</v>
      </c>
      <c r="E66" s="139" t="s">
        <v>708</v>
      </c>
      <c r="F66" s="139"/>
      <c r="G66" s="108" t="s">
        <v>513</v>
      </c>
      <c r="H66" s="108" t="s">
        <v>514</v>
      </c>
      <c r="I66" s="108" t="s">
        <v>515</v>
      </c>
      <c r="J66" s="59"/>
      <c r="K66" s="57" t="str">
        <f t="shared" si="87"/>
        <v/>
      </c>
      <c r="M66" s="98" t="str">
        <f t="shared" ref="M66:M184" si="89">IF(H66="X",2,"")</f>
        <v/>
      </c>
      <c r="N66" s="98" t="str">
        <f t="shared" ref="N66:N184" si="90">IF(H66="X","Por favor justifique su Concepto","")</f>
        <v/>
      </c>
    </row>
    <row r="67" spans="1:16" s="4" customFormat="1" ht="20" customHeight="1" x14ac:dyDescent="0.3">
      <c r="A67" s="21" t="s">
        <v>79</v>
      </c>
      <c r="B67" s="22"/>
      <c r="D67" s="55" t="s">
        <v>606</v>
      </c>
      <c r="E67" s="140" t="s">
        <v>709</v>
      </c>
      <c r="F67" s="140"/>
      <c r="G67" s="108" t="s">
        <v>513</v>
      </c>
      <c r="H67" s="108" t="s">
        <v>514</v>
      </c>
      <c r="I67" s="108" t="s">
        <v>515</v>
      </c>
      <c r="J67" s="59"/>
      <c r="K67" s="57" t="str">
        <f t="shared" si="87"/>
        <v/>
      </c>
      <c r="M67" s="98" t="str">
        <f t="shared" si="89"/>
        <v/>
      </c>
      <c r="N67" s="98" t="str">
        <f t="shared" si="90"/>
        <v/>
      </c>
    </row>
    <row r="68" spans="1:16" s="4" customFormat="1" ht="30" customHeight="1" x14ac:dyDescent="0.3">
      <c r="A68" s="21" t="s">
        <v>79</v>
      </c>
      <c r="B68" s="22"/>
      <c r="D68" s="15" t="s">
        <v>607</v>
      </c>
      <c r="E68" s="139" t="s">
        <v>710</v>
      </c>
      <c r="F68" s="139"/>
      <c r="G68" s="108" t="s">
        <v>513</v>
      </c>
      <c r="H68" s="108" t="s">
        <v>514</v>
      </c>
      <c r="I68" s="108" t="s">
        <v>515</v>
      </c>
      <c r="J68" s="59"/>
      <c r="K68" s="57" t="str">
        <f t="shared" si="87"/>
        <v/>
      </c>
      <c r="M68" s="98" t="str">
        <f t="shared" si="89"/>
        <v/>
      </c>
      <c r="N68" s="98" t="str">
        <f t="shared" si="90"/>
        <v/>
      </c>
    </row>
    <row r="69" spans="1:16" s="4" customFormat="1" ht="30" customHeight="1" x14ac:dyDescent="0.3">
      <c r="A69" s="21" t="s">
        <v>79</v>
      </c>
      <c r="B69" s="22"/>
      <c r="D69" s="55" t="s">
        <v>608</v>
      </c>
      <c r="E69" s="140" t="s">
        <v>711</v>
      </c>
      <c r="F69" s="140"/>
      <c r="G69" s="108" t="s">
        <v>513</v>
      </c>
      <c r="H69" s="108" t="s">
        <v>514</v>
      </c>
      <c r="I69" s="108" t="s">
        <v>515</v>
      </c>
      <c r="J69" s="59"/>
      <c r="K69" s="57" t="str">
        <f t="shared" si="87"/>
        <v/>
      </c>
      <c r="M69" s="98" t="str">
        <f t="shared" si="89"/>
        <v/>
      </c>
      <c r="N69" s="98" t="str">
        <f t="shared" si="90"/>
        <v/>
      </c>
    </row>
    <row r="70" spans="1:16" s="4" customFormat="1" ht="30" customHeight="1" x14ac:dyDescent="0.3">
      <c r="A70" s="21" t="s">
        <v>79</v>
      </c>
      <c r="B70" s="22"/>
      <c r="D70" s="15" t="s">
        <v>609</v>
      </c>
      <c r="E70" s="139" t="s">
        <v>712</v>
      </c>
      <c r="F70" s="139"/>
      <c r="G70" s="108" t="s">
        <v>513</v>
      </c>
      <c r="H70" s="108" t="s">
        <v>514</v>
      </c>
      <c r="I70" s="108" t="s">
        <v>515</v>
      </c>
      <c r="J70" s="59"/>
      <c r="K70" s="57" t="str">
        <f t="shared" si="87"/>
        <v/>
      </c>
      <c r="M70" s="98" t="str">
        <f t="shared" si="89"/>
        <v/>
      </c>
      <c r="N70" s="98" t="str">
        <f t="shared" si="90"/>
        <v/>
      </c>
    </row>
    <row r="71" spans="1:16" s="4" customFormat="1" ht="30" customHeight="1" x14ac:dyDescent="0.3">
      <c r="A71" s="21" t="s">
        <v>79</v>
      </c>
      <c r="B71" s="22"/>
      <c r="D71" s="55" t="s">
        <v>610</v>
      </c>
      <c r="E71" s="140" t="s">
        <v>713</v>
      </c>
      <c r="F71" s="140"/>
      <c r="G71" s="108" t="s">
        <v>513</v>
      </c>
      <c r="H71" s="108" t="s">
        <v>514</v>
      </c>
      <c r="I71" s="108" t="s">
        <v>515</v>
      </c>
      <c r="J71" s="59"/>
      <c r="K71" s="57" t="str">
        <f t="shared" si="87"/>
        <v/>
      </c>
      <c r="M71" s="98" t="str">
        <f t="shared" si="89"/>
        <v/>
      </c>
      <c r="N71" s="98" t="str">
        <f t="shared" si="90"/>
        <v/>
      </c>
    </row>
    <row r="72" spans="1:16" s="4" customFormat="1" ht="30" customHeight="1" x14ac:dyDescent="0.3">
      <c r="A72" s="21" t="s">
        <v>79</v>
      </c>
      <c r="B72" s="22"/>
      <c r="D72" s="15" t="s">
        <v>611</v>
      </c>
      <c r="E72" s="139" t="s">
        <v>714</v>
      </c>
      <c r="F72" s="139"/>
      <c r="G72" s="108" t="s">
        <v>513</v>
      </c>
      <c r="H72" s="108" t="s">
        <v>514</v>
      </c>
      <c r="I72" s="108" t="s">
        <v>515</v>
      </c>
      <c r="J72" s="59"/>
      <c r="K72" s="57" t="str">
        <f t="shared" si="87"/>
        <v/>
      </c>
      <c r="M72" s="98" t="str">
        <f t="shared" si="89"/>
        <v/>
      </c>
      <c r="N72" s="98" t="str">
        <f t="shared" si="90"/>
        <v/>
      </c>
    </row>
    <row r="73" spans="1:16" s="4" customFormat="1" ht="30" customHeight="1" x14ac:dyDescent="0.3">
      <c r="A73" s="21" t="s">
        <v>79</v>
      </c>
      <c r="B73" s="22"/>
      <c r="D73" s="55" t="s">
        <v>612</v>
      </c>
      <c r="E73" s="140" t="s">
        <v>715</v>
      </c>
      <c r="F73" s="140"/>
      <c r="G73" s="108" t="s">
        <v>513</v>
      </c>
      <c r="H73" s="108" t="s">
        <v>514</v>
      </c>
      <c r="I73" s="108" t="s">
        <v>515</v>
      </c>
      <c r="J73" s="59"/>
      <c r="K73" s="57" t="str">
        <f t="shared" si="87"/>
        <v/>
      </c>
      <c r="M73" s="98" t="str">
        <f t="shared" si="89"/>
        <v/>
      </c>
      <c r="N73" s="98" t="str">
        <f t="shared" si="90"/>
        <v/>
      </c>
    </row>
    <row r="74" spans="1:16" s="4" customFormat="1" ht="20" customHeight="1" x14ac:dyDescent="0.3">
      <c r="A74" s="21" t="s">
        <v>79</v>
      </c>
      <c r="B74" s="22"/>
      <c r="D74" s="15" t="s">
        <v>613</v>
      </c>
      <c r="E74" s="139" t="s">
        <v>716</v>
      </c>
      <c r="F74" s="139"/>
      <c r="G74" s="108" t="s">
        <v>513</v>
      </c>
      <c r="H74" s="108" t="s">
        <v>514</v>
      </c>
      <c r="I74" s="108" t="s">
        <v>515</v>
      </c>
      <c r="J74" s="59"/>
      <c r="K74" s="57" t="str">
        <f t="shared" si="87"/>
        <v/>
      </c>
      <c r="M74" s="98" t="str">
        <f t="shared" si="89"/>
        <v/>
      </c>
      <c r="N74" s="98" t="str">
        <f t="shared" si="90"/>
        <v/>
      </c>
    </row>
    <row r="75" spans="1:16" s="4" customFormat="1" ht="20" customHeight="1" x14ac:dyDescent="0.3">
      <c r="A75" s="21" t="s">
        <v>79</v>
      </c>
      <c r="B75" s="22"/>
      <c r="D75" s="55" t="s">
        <v>614</v>
      </c>
      <c r="E75" s="140" t="s">
        <v>717</v>
      </c>
      <c r="F75" s="140"/>
      <c r="G75" s="108" t="s">
        <v>513</v>
      </c>
      <c r="H75" s="108" t="s">
        <v>514</v>
      </c>
      <c r="I75" s="108" t="s">
        <v>515</v>
      </c>
      <c r="J75" s="59"/>
      <c r="K75" s="57" t="str">
        <f t="shared" si="87"/>
        <v/>
      </c>
      <c r="M75" s="98" t="str">
        <f t="shared" si="89"/>
        <v/>
      </c>
      <c r="N75" s="98" t="str">
        <f t="shared" si="90"/>
        <v/>
      </c>
    </row>
    <row r="76" spans="1:16" s="4" customFormat="1" ht="30" customHeight="1" x14ac:dyDescent="0.3">
      <c r="A76" s="21" t="s">
        <v>79</v>
      </c>
      <c r="B76" s="22"/>
      <c r="D76" s="15" t="s">
        <v>615</v>
      </c>
      <c r="E76" s="139" t="s">
        <v>718</v>
      </c>
      <c r="F76" s="139"/>
      <c r="G76" s="108" t="s">
        <v>513</v>
      </c>
      <c r="H76" s="108" t="s">
        <v>514</v>
      </c>
      <c r="I76" s="108" t="s">
        <v>515</v>
      </c>
      <c r="J76" s="59"/>
      <c r="K76" s="57" t="str">
        <f t="shared" si="87"/>
        <v/>
      </c>
      <c r="M76" s="98" t="str">
        <f t="shared" si="89"/>
        <v/>
      </c>
      <c r="N76" s="98" t="str">
        <f t="shared" si="90"/>
        <v/>
      </c>
    </row>
    <row r="77" spans="1:16" s="4" customFormat="1" ht="20" customHeight="1" x14ac:dyDescent="0.3">
      <c r="A77" s="21" t="s">
        <v>79</v>
      </c>
      <c r="B77" s="22"/>
      <c r="D77" s="55" t="s">
        <v>616</v>
      </c>
      <c r="E77" s="140" t="s">
        <v>719</v>
      </c>
      <c r="F77" s="140"/>
      <c r="G77" s="108" t="s">
        <v>513</v>
      </c>
      <c r="H77" s="108" t="s">
        <v>514</v>
      </c>
      <c r="I77" s="108" t="s">
        <v>515</v>
      </c>
      <c r="J77" s="59"/>
      <c r="K77" s="57" t="str">
        <f t="shared" si="87"/>
        <v/>
      </c>
      <c r="M77" s="98" t="str">
        <f t="shared" si="89"/>
        <v/>
      </c>
      <c r="N77" s="98" t="str">
        <f t="shared" si="90"/>
        <v/>
      </c>
    </row>
    <row r="78" spans="1:16" s="4" customFormat="1" ht="30" customHeight="1" x14ac:dyDescent="0.3">
      <c r="A78" s="21" t="s">
        <v>79</v>
      </c>
      <c r="B78" s="22"/>
      <c r="D78" s="15" t="s">
        <v>617</v>
      </c>
      <c r="E78" s="139" t="s">
        <v>720</v>
      </c>
      <c r="F78" s="139"/>
      <c r="G78" s="108" t="s">
        <v>513</v>
      </c>
      <c r="H78" s="108" t="s">
        <v>514</v>
      </c>
      <c r="I78" s="108" t="s">
        <v>515</v>
      </c>
      <c r="J78" s="59"/>
      <c r="K78" s="57" t="str">
        <f t="shared" si="87"/>
        <v/>
      </c>
      <c r="M78" s="98" t="str">
        <f t="shared" si="89"/>
        <v/>
      </c>
      <c r="N78" s="98" t="str">
        <f t="shared" si="90"/>
        <v/>
      </c>
    </row>
    <row r="79" spans="1:16" s="4" customFormat="1" ht="42" customHeight="1" x14ac:dyDescent="0.3">
      <c r="A79" s="21" t="s">
        <v>79</v>
      </c>
      <c r="B79" s="22"/>
      <c r="D79" s="55" t="s">
        <v>618</v>
      </c>
      <c r="E79" s="140" t="s">
        <v>721</v>
      </c>
      <c r="F79" s="140"/>
      <c r="G79" s="108" t="s">
        <v>513</v>
      </c>
      <c r="H79" s="108" t="s">
        <v>514</v>
      </c>
      <c r="I79" s="108" t="s">
        <v>515</v>
      </c>
      <c r="J79" s="59"/>
      <c r="K79" s="57" t="str">
        <f t="shared" si="87"/>
        <v/>
      </c>
      <c r="M79" s="98" t="str">
        <f t="shared" si="89"/>
        <v/>
      </c>
      <c r="N79" s="98" t="str">
        <f t="shared" si="90"/>
        <v/>
      </c>
    </row>
    <row r="80" spans="1:16" s="4" customFormat="1" ht="20" customHeight="1" x14ac:dyDescent="0.3">
      <c r="A80" s="21" t="s">
        <v>79</v>
      </c>
      <c r="B80" s="22"/>
      <c r="D80" s="15" t="s">
        <v>619</v>
      </c>
      <c r="E80" s="139" t="s">
        <v>722</v>
      </c>
      <c r="F80" s="139"/>
      <c r="G80" s="108" t="s">
        <v>513</v>
      </c>
      <c r="H80" s="108" t="s">
        <v>514</v>
      </c>
      <c r="I80" s="108" t="s">
        <v>515</v>
      </c>
      <c r="J80" s="59"/>
      <c r="K80" s="57" t="str">
        <f t="shared" si="87"/>
        <v/>
      </c>
      <c r="M80" s="98" t="str">
        <f t="shared" si="89"/>
        <v/>
      </c>
      <c r="N80" s="98" t="str">
        <f t="shared" si="90"/>
        <v/>
      </c>
    </row>
    <row r="81" spans="1:16" s="4" customFormat="1" ht="20" customHeight="1" x14ac:dyDescent="0.3">
      <c r="A81" s="21" t="s">
        <v>79</v>
      </c>
      <c r="B81" s="22"/>
      <c r="D81" s="55" t="s">
        <v>620</v>
      </c>
      <c r="E81" s="140" t="s">
        <v>723</v>
      </c>
      <c r="F81" s="140"/>
      <c r="G81" s="108" t="s">
        <v>513</v>
      </c>
      <c r="H81" s="108" t="s">
        <v>514</v>
      </c>
      <c r="I81" s="108" t="s">
        <v>515</v>
      </c>
      <c r="J81" s="59"/>
      <c r="K81" s="57" t="str">
        <f t="shared" si="87"/>
        <v/>
      </c>
      <c r="M81" s="98" t="str">
        <f t="shared" si="89"/>
        <v/>
      </c>
      <c r="N81" s="98" t="str">
        <f t="shared" si="90"/>
        <v/>
      </c>
    </row>
    <row r="82" spans="1:16" s="4" customFormat="1" ht="20" customHeight="1" x14ac:dyDescent="0.3">
      <c r="A82" s="21" t="s">
        <v>79</v>
      </c>
      <c r="B82" s="22"/>
      <c r="D82" s="15" t="s">
        <v>621</v>
      </c>
      <c r="E82" s="139" t="s">
        <v>724</v>
      </c>
      <c r="F82" s="139"/>
      <c r="G82" s="108" t="s">
        <v>513</v>
      </c>
      <c r="H82" s="108" t="s">
        <v>514</v>
      </c>
      <c r="I82" s="108" t="s">
        <v>515</v>
      </c>
      <c r="J82" s="59"/>
      <c r="K82" s="57" t="str">
        <f t="shared" si="87"/>
        <v/>
      </c>
      <c r="M82" s="98" t="str">
        <f t="shared" si="89"/>
        <v/>
      </c>
      <c r="N82" s="98" t="str">
        <f t="shared" si="90"/>
        <v/>
      </c>
    </row>
    <row r="83" spans="1:16" s="4" customFormat="1" ht="20" customHeight="1" x14ac:dyDescent="0.3">
      <c r="A83" s="21" t="s">
        <v>79</v>
      </c>
      <c r="B83" s="22"/>
      <c r="D83" s="55" t="s">
        <v>622</v>
      </c>
      <c r="E83" s="140" t="s">
        <v>725</v>
      </c>
      <c r="F83" s="140"/>
      <c r="G83" s="108" t="s">
        <v>513</v>
      </c>
      <c r="H83" s="108" t="s">
        <v>514</v>
      </c>
      <c r="I83" s="108" t="s">
        <v>515</v>
      </c>
      <c r="J83" s="59"/>
      <c r="K83" s="57" t="str">
        <f t="shared" si="87"/>
        <v/>
      </c>
      <c r="M83" s="98" t="str">
        <f t="shared" si="89"/>
        <v/>
      </c>
      <c r="N83" s="98" t="str">
        <f t="shared" si="90"/>
        <v/>
      </c>
    </row>
    <row r="84" spans="1:16" s="4" customFormat="1" ht="20" customHeight="1" x14ac:dyDescent="0.3">
      <c r="A84" s="21" t="s">
        <v>79</v>
      </c>
      <c r="B84" s="22"/>
      <c r="D84" s="15" t="s">
        <v>623</v>
      </c>
      <c r="E84" s="139" t="s">
        <v>726</v>
      </c>
      <c r="F84" s="139"/>
      <c r="G84" s="108" t="s">
        <v>513</v>
      </c>
      <c r="H84" s="108" t="s">
        <v>514</v>
      </c>
      <c r="I84" s="108" t="s">
        <v>515</v>
      </c>
      <c r="J84" s="59"/>
      <c r="K84" s="57" t="str">
        <f t="shared" si="87"/>
        <v/>
      </c>
      <c r="M84" s="98" t="str">
        <f t="shared" si="89"/>
        <v/>
      </c>
      <c r="N84" s="98" t="str">
        <f t="shared" si="90"/>
        <v/>
      </c>
    </row>
    <row r="85" spans="1:16" s="4" customFormat="1" ht="20" customHeight="1" x14ac:dyDescent="0.3">
      <c r="A85" s="21" t="s">
        <v>79</v>
      </c>
      <c r="B85" s="22"/>
      <c r="D85" s="55" t="s">
        <v>624</v>
      </c>
      <c r="E85" s="140" t="s">
        <v>727</v>
      </c>
      <c r="F85" s="140"/>
      <c r="G85" s="108" t="s">
        <v>513</v>
      </c>
      <c r="H85" s="108" t="s">
        <v>514</v>
      </c>
      <c r="I85" s="108" t="s">
        <v>515</v>
      </c>
      <c r="J85" s="59"/>
      <c r="K85" s="57" t="str">
        <f t="shared" si="87"/>
        <v/>
      </c>
      <c r="M85" s="98" t="str">
        <f t="shared" si="89"/>
        <v/>
      </c>
      <c r="N85" s="98" t="str">
        <f t="shared" si="90"/>
        <v/>
      </c>
    </row>
    <row r="86" spans="1:16" s="4" customFormat="1" ht="20" customHeight="1" x14ac:dyDescent="0.3">
      <c r="A86" s="21" t="s">
        <v>79</v>
      </c>
      <c r="B86" s="22"/>
      <c r="D86" s="15" t="s">
        <v>625</v>
      </c>
      <c r="E86" s="139" t="s">
        <v>728</v>
      </c>
      <c r="F86" s="139"/>
      <c r="G86" s="108" t="s">
        <v>513</v>
      </c>
      <c r="H86" s="108" t="s">
        <v>514</v>
      </c>
      <c r="I86" s="108" t="s">
        <v>515</v>
      </c>
      <c r="J86" s="59"/>
      <c r="K86" s="57" t="str">
        <f t="shared" si="87"/>
        <v/>
      </c>
      <c r="M86" s="98" t="str">
        <f t="shared" si="89"/>
        <v/>
      </c>
      <c r="N86" s="98" t="str">
        <f t="shared" si="90"/>
        <v/>
      </c>
    </row>
    <row r="87" spans="1:16" s="4" customFormat="1" ht="20" customHeight="1" x14ac:dyDescent="0.3">
      <c r="A87" s="21" t="s">
        <v>79</v>
      </c>
      <c r="B87" s="22"/>
      <c r="D87" s="55" t="s">
        <v>626</v>
      </c>
      <c r="E87" s="140" t="s">
        <v>729</v>
      </c>
      <c r="F87" s="140"/>
      <c r="G87" s="108" t="s">
        <v>513</v>
      </c>
      <c r="H87" s="108" t="s">
        <v>514</v>
      </c>
      <c r="I87" s="108" t="s">
        <v>515</v>
      </c>
      <c r="J87" s="59"/>
      <c r="K87" s="57" t="str">
        <f t="shared" si="87"/>
        <v/>
      </c>
      <c r="M87" s="98" t="str">
        <f t="shared" si="89"/>
        <v/>
      </c>
      <c r="N87" s="98" t="str">
        <f t="shared" si="90"/>
        <v/>
      </c>
    </row>
    <row r="88" spans="1:16" s="4" customFormat="1" ht="30" customHeight="1" x14ac:dyDescent="0.3">
      <c r="A88" s="21" t="s">
        <v>79</v>
      </c>
      <c r="B88" s="22"/>
      <c r="D88" s="15" t="s">
        <v>627</v>
      </c>
      <c r="E88" s="139" t="s">
        <v>730</v>
      </c>
      <c r="F88" s="139"/>
      <c r="G88" s="108" t="s">
        <v>513</v>
      </c>
      <c r="H88" s="108" t="s">
        <v>514</v>
      </c>
      <c r="I88" s="108" t="s">
        <v>515</v>
      </c>
      <c r="J88" s="59"/>
      <c r="K88" s="57" t="str">
        <f t="shared" si="87"/>
        <v/>
      </c>
      <c r="M88" s="98" t="str">
        <f t="shared" si="89"/>
        <v/>
      </c>
      <c r="N88" s="98" t="str">
        <f t="shared" si="90"/>
        <v/>
      </c>
    </row>
    <row r="89" spans="1:16" s="4" customFormat="1" ht="20" customHeight="1" x14ac:dyDescent="0.3">
      <c r="A89" s="21" t="s">
        <v>79</v>
      </c>
      <c r="B89" s="22"/>
      <c r="D89" s="55" t="s">
        <v>628</v>
      </c>
      <c r="E89" s="140" t="s">
        <v>731</v>
      </c>
      <c r="F89" s="140"/>
      <c r="G89" s="108" t="s">
        <v>513</v>
      </c>
      <c r="H89" s="108" t="s">
        <v>514</v>
      </c>
      <c r="I89" s="108" t="s">
        <v>515</v>
      </c>
      <c r="J89" s="59"/>
      <c r="K89" s="57" t="str">
        <f t="shared" si="87"/>
        <v/>
      </c>
      <c r="M89" s="98" t="str">
        <f t="shared" si="89"/>
        <v/>
      </c>
      <c r="N89" s="98" t="str">
        <f t="shared" si="90"/>
        <v/>
      </c>
    </row>
    <row r="90" spans="1:16" s="4" customFormat="1" ht="30" customHeight="1" x14ac:dyDescent="0.3">
      <c r="A90" s="21" t="s">
        <v>79</v>
      </c>
      <c r="B90" s="22"/>
      <c r="D90" s="15" t="s">
        <v>629</v>
      </c>
      <c r="E90" s="139" t="s">
        <v>732</v>
      </c>
      <c r="F90" s="139"/>
      <c r="G90" s="108" t="s">
        <v>513</v>
      </c>
      <c r="H90" s="108" t="s">
        <v>514</v>
      </c>
      <c r="I90" s="108" t="s">
        <v>515</v>
      </c>
      <c r="J90" s="59"/>
      <c r="K90" s="57" t="str">
        <f t="shared" ref="K90:K97" si="91">N90</f>
        <v/>
      </c>
      <c r="M90" s="98" t="str">
        <f t="shared" si="89"/>
        <v/>
      </c>
      <c r="N90" s="98" t="str">
        <f t="shared" si="90"/>
        <v/>
      </c>
    </row>
    <row r="91" spans="1:16" s="4" customFormat="1" ht="42" customHeight="1" x14ac:dyDescent="0.3">
      <c r="A91" s="21" t="s">
        <v>79</v>
      </c>
      <c r="B91" s="22"/>
      <c r="D91" s="55" t="s">
        <v>630</v>
      </c>
      <c r="E91" s="140" t="s">
        <v>733</v>
      </c>
      <c r="F91" s="140"/>
      <c r="G91" s="108" t="s">
        <v>513</v>
      </c>
      <c r="H91" s="108" t="s">
        <v>514</v>
      </c>
      <c r="I91" s="108" t="s">
        <v>515</v>
      </c>
      <c r="J91" s="59"/>
      <c r="K91" s="57" t="str">
        <f t="shared" si="91"/>
        <v/>
      </c>
      <c r="M91" s="98" t="str">
        <f t="shared" si="89"/>
        <v/>
      </c>
      <c r="N91" s="98" t="str">
        <f t="shared" si="90"/>
        <v/>
      </c>
    </row>
    <row r="92" spans="1:16" s="4" customFormat="1" ht="42" customHeight="1" x14ac:dyDescent="0.3">
      <c r="A92" s="21" t="s">
        <v>79</v>
      </c>
      <c r="B92" s="22"/>
      <c r="D92" s="15" t="s">
        <v>631</v>
      </c>
      <c r="E92" s="139" t="s">
        <v>734</v>
      </c>
      <c r="F92" s="139"/>
      <c r="G92" s="108" t="s">
        <v>513</v>
      </c>
      <c r="H92" s="108" t="s">
        <v>514</v>
      </c>
      <c r="I92" s="108" t="s">
        <v>515</v>
      </c>
      <c r="J92" s="59"/>
      <c r="K92" s="57" t="str">
        <f t="shared" si="91"/>
        <v/>
      </c>
      <c r="M92" s="98" t="str">
        <f t="shared" si="89"/>
        <v/>
      </c>
      <c r="N92" s="98" t="str">
        <f t="shared" si="90"/>
        <v/>
      </c>
    </row>
    <row r="93" spans="1:16" s="4" customFormat="1" ht="54" customHeight="1" x14ac:dyDescent="0.3">
      <c r="A93" s="21" t="s">
        <v>79</v>
      </c>
      <c r="B93" s="22"/>
      <c r="D93" s="55" t="s">
        <v>632</v>
      </c>
      <c r="E93" s="140" t="s">
        <v>735</v>
      </c>
      <c r="F93" s="140"/>
      <c r="G93" s="108" t="s">
        <v>513</v>
      </c>
      <c r="H93" s="108" t="s">
        <v>514</v>
      </c>
      <c r="I93" s="108" t="s">
        <v>515</v>
      </c>
      <c r="J93" s="59"/>
      <c r="K93" s="57" t="str">
        <f t="shared" si="91"/>
        <v/>
      </c>
      <c r="M93" s="98" t="str">
        <f t="shared" si="89"/>
        <v/>
      </c>
      <c r="N93" s="98" t="str">
        <f t="shared" si="90"/>
        <v/>
      </c>
    </row>
    <row r="94" spans="1:16" s="4" customFormat="1" ht="30" customHeight="1" x14ac:dyDescent="0.3">
      <c r="A94" s="21" t="s">
        <v>79</v>
      </c>
      <c r="B94" s="22"/>
      <c r="D94" s="15" t="s">
        <v>633</v>
      </c>
      <c r="E94" s="139" t="s">
        <v>736</v>
      </c>
      <c r="F94" s="139"/>
      <c r="G94" s="108" t="s">
        <v>513</v>
      </c>
      <c r="H94" s="108" t="s">
        <v>514</v>
      </c>
      <c r="I94" s="108" t="s">
        <v>515</v>
      </c>
      <c r="J94" s="59"/>
      <c r="K94" s="57" t="str">
        <f t="shared" si="91"/>
        <v/>
      </c>
      <c r="M94" s="98" t="str">
        <f t="shared" si="89"/>
        <v/>
      </c>
      <c r="N94" s="98" t="str">
        <f t="shared" si="90"/>
        <v/>
      </c>
    </row>
    <row r="95" spans="1:16" s="4" customFormat="1" ht="30" customHeight="1" x14ac:dyDescent="0.3">
      <c r="A95" s="21" t="s">
        <v>79</v>
      </c>
      <c r="B95" s="22"/>
      <c r="D95" s="55" t="s">
        <v>634</v>
      </c>
      <c r="E95" s="140" t="s">
        <v>737</v>
      </c>
      <c r="F95" s="140"/>
      <c r="G95" s="108" t="s">
        <v>513</v>
      </c>
      <c r="H95" s="108" t="s">
        <v>514</v>
      </c>
      <c r="I95" s="108" t="s">
        <v>515</v>
      </c>
      <c r="J95" s="59"/>
      <c r="K95" s="57" t="str">
        <f t="shared" si="91"/>
        <v/>
      </c>
      <c r="M95" s="98" t="str">
        <f t="shared" si="89"/>
        <v/>
      </c>
      <c r="N95" s="98" t="str">
        <f t="shared" si="90"/>
        <v/>
      </c>
    </row>
    <row r="96" spans="1:16" s="4" customFormat="1" ht="30" customHeight="1" x14ac:dyDescent="0.3">
      <c r="A96" s="21" t="s">
        <v>79</v>
      </c>
      <c r="B96" s="22"/>
      <c r="D96" s="15" t="s">
        <v>635</v>
      </c>
      <c r="E96" s="139" t="s">
        <v>738</v>
      </c>
      <c r="F96" s="139"/>
      <c r="G96" s="108" t="s">
        <v>513</v>
      </c>
      <c r="H96" s="108" t="s">
        <v>514</v>
      </c>
      <c r="I96" s="108" t="s">
        <v>515</v>
      </c>
      <c r="J96" s="59"/>
      <c r="K96" s="57" t="str">
        <f t="shared" si="91"/>
        <v/>
      </c>
      <c r="M96" s="98" t="str">
        <f t="shared" si="89"/>
        <v/>
      </c>
      <c r="N96" s="98" t="str">
        <f t="shared" si="90"/>
        <v/>
      </c>
    </row>
    <row r="97" spans="1:16" s="4" customFormat="1" ht="20" customHeight="1" x14ac:dyDescent="0.3">
      <c r="A97" s="21" t="s">
        <v>79</v>
      </c>
      <c r="B97" s="22"/>
      <c r="D97" s="55" t="s">
        <v>636</v>
      </c>
      <c r="E97" s="143" t="s">
        <v>739</v>
      </c>
      <c r="F97" s="144"/>
      <c r="G97" s="108" t="s">
        <v>513</v>
      </c>
      <c r="H97" s="108" t="s">
        <v>514</v>
      </c>
      <c r="I97" s="108" t="s">
        <v>515</v>
      </c>
      <c r="J97" s="59"/>
      <c r="K97" s="57" t="str">
        <f t="shared" si="91"/>
        <v/>
      </c>
      <c r="M97" s="98" t="str">
        <f t="shared" si="89"/>
        <v/>
      </c>
      <c r="N97" s="98" t="str">
        <f t="shared" si="90"/>
        <v/>
      </c>
    </row>
    <row r="98" spans="1:16" s="4" customFormat="1" ht="30" customHeight="1" x14ac:dyDescent="0.3">
      <c r="A98" s="21" t="s">
        <v>79</v>
      </c>
      <c r="B98" s="22"/>
      <c r="D98" s="15" t="s">
        <v>637</v>
      </c>
      <c r="E98" s="139" t="s">
        <v>740</v>
      </c>
      <c r="F98" s="139"/>
      <c r="G98" s="108" t="s">
        <v>513</v>
      </c>
      <c r="H98" s="108" t="s">
        <v>514</v>
      </c>
      <c r="I98" s="108" t="s">
        <v>515</v>
      </c>
      <c r="J98" s="59"/>
      <c r="K98" s="57" t="str">
        <f t="shared" ref="K98" si="92">N98</f>
        <v/>
      </c>
      <c r="M98" s="98" t="str">
        <f t="shared" ref="M98" si="93">IF(H98="X",2,"")</f>
        <v/>
      </c>
      <c r="N98" s="98" t="str">
        <f t="shared" ref="N98" si="94">IF(H98="X","Por favor justifique su Concepto","")</f>
        <v/>
      </c>
    </row>
    <row r="99" spans="1:16" s="4" customFormat="1" ht="30" customHeight="1" x14ac:dyDescent="0.3">
      <c r="A99" s="21" t="s">
        <v>79</v>
      </c>
      <c r="B99" s="22"/>
      <c r="D99" s="55" t="s">
        <v>638</v>
      </c>
      <c r="E99" s="140" t="s">
        <v>741</v>
      </c>
      <c r="F99" s="140"/>
      <c r="G99" s="108" t="s">
        <v>513</v>
      </c>
      <c r="H99" s="108" t="s">
        <v>514</v>
      </c>
      <c r="I99" s="108" t="s">
        <v>515</v>
      </c>
      <c r="J99" s="59"/>
      <c r="K99" s="57" t="str">
        <f t="shared" ref="K99" si="95">N99</f>
        <v/>
      </c>
      <c r="M99" s="98" t="str">
        <f t="shared" ref="M99" si="96">IF(H99="X",2,"")</f>
        <v/>
      </c>
      <c r="N99" s="98" t="str">
        <f t="shared" ref="N99" si="97">IF(H99="X","Por favor justifique su Concepto","")</f>
        <v/>
      </c>
    </row>
    <row r="100" spans="1:16" s="4" customFormat="1" ht="30" customHeight="1" x14ac:dyDescent="0.3">
      <c r="A100" s="21" t="s">
        <v>79</v>
      </c>
      <c r="B100" s="22"/>
      <c r="D100" s="15" t="s">
        <v>639</v>
      </c>
      <c r="E100" s="139" t="s">
        <v>742</v>
      </c>
      <c r="F100" s="139"/>
      <c r="G100" s="108" t="s">
        <v>513</v>
      </c>
      <c r="H100" s="108" t="s">
        <v>514</v>
      </c>
      <c r="I100" s="108" t="s">
        <v>515</v>
      </c>
      <c r="J100" s="59"/>
      <c r="K100" s="57" t="str">
        <f t="shared" ref="K100" si="98">N100</f>
        <v/>
      </c>
      <c r="M100" s="98" t="str">
        <f t="shared" ref="M100" si="99">IF(H100="X",2,"")</f>
        <v/>
      </c>
      <c r="N100" s="98" t="str">
        <f t="shared" ref="N100" si="100">IF(H100="X","Por favor justifique su Concepto","")</f>
        <v/>
      </c>
    </row>
    <row r="101" spans="1:16" s="4" customFormat="1" ht="30" customHeight="1" x14ac:dyDescent="0.3">
      <c r="A101" s="21" t="s">
        <v>79</v>
      </c>
      <c r="B101" s="22"/>
      <c r="D101" s="55" t="s">
        <v>640</v>
      </c>
      <c r="E101" s="140" t="s">
        <v>743</v>
      </c>
      <c r="F101" s="140"/>
      <c r="G101" s="108" t="s">
        <v>513</v>
      </c>
      <c r="H101" s="108" t="s">
        <v>514</v>
      </c>
      <c r="I101" s="108" t="s">
        <v>515</v>
      </c>
      <c r="J101" s="59"/>
      <c r="K101" s="57" t="str">
        <f t="shared" ref="K101" si="101">N101</f>
        <v/>
      </c>
      <c r="M101" s="98" t="str">
        <f t="shared" ref="M101" si="102">IF(H101="X",2,"")</f>
        <v/>
      </c>
      <c r="N101" s="98" t="str">
        <f t="shared" ref="N101" si="103">IF(H101="X","Por favor justifique su Concepto","")</f>
        <v/>
      </c>
    </row>
    <row r="102" spans="1:16" s="4" customFormat="1" ht="20" customHeight="1" x14ac:dyDescent="0.3">
      <c r="A102" s="21" t="s">
        <v>79</v>
      </c>
      <c r="B102" s="22"/>
      <c r="D102" s="15" t="s">
        <v>641</v>
      </c>
      <c r="E102" s="139" t="s">
        <v>744</v>
      </c>
      <c r="F102" s="139"/>
      <c r="G102" s="108" t="s">
        <v>513</v>
      </c>
      <c r="H102" s="108" t="s">
        <v>514</v>
      </c>
      <c r="I102" s="108" t="s">
        <v>515</v>
      </c>
      <c r="J102" s="59"/>
      <c r="K102" s="57" t="str">
        <f t="shared" ref="K102" si="104">N102</f>
        <v/>
      </c>
      <c r="M102" s="98" t="str">
        <f t="shared" ref="M102" si="105">IF(H102="X",2,"")</f>
        <v/>
      </c>
      <c r="N102" s="98" t="str">
        <f t="shared" ref="N102" si="106">IF(H102="X","Por favor justifique su Concepto","")</f>
        <v/>
      </c>
    </row>
    <row r="103" spans="1:16" s="4" customFormat="1" ht="30" customHeight="1" x14ac:dyDescent="0.3">
      <c r="A103" s="21" t="s">
        <v>79</v>
      </c>
      <c r="B103" s="22"/>
      <c r="D103" s="55" t="s">
        <v>642</v>
      </c>
      <c r="E103" s="140" t="s">
        <v>745</v>
      </c>
      <c r="F103" s="140"/>
      <c r="G103" s="108" t="s">
        <v>513</v>
      </c>
      <c r="H103" s="108" t="s">
        <v>514</v>
      </c>
      <c r="I103" s="108" t="s">
        <v>515</v>
      </c>
      <c r="J103" s="59"/>
      <c r="K103" s="57" t="str">
        <f t="shared" ref="K103" si="107">N103</f>
        <v/>
      </c>
      <c r="M103" s="98" t="str">
        <f t="shared" ref="M103" si="108">IF(H103="X",2,"")</f>
        <v/>
      </c>
      <c r="N103" s="98" t="str">
        <f t="shared" ref="N103" si="109">IF(H103="X","Por favor justifique su Concepto","")</f>
        <v/>
      </c>
    </row>
    <row r="104" spans="1:16" s="4" customFormat="1" ht="20" customHeight="1" x14ac:dyDescent="0.3">
      <c r="A104" s="21" t="s">
        <v>79</v>
      </c>
      <c r="B104" s="22"/>
      <c r="D104" s="15" t="s">
        <v>643</v>
      </c>
      <c r="E104" s="139" t="s">
        <v>746</v>
      </c>
      <c r="F104" s="139"/>
      <c r="G104" s="108" t="s">
        <v>513</v>
      </c>
      <c r="H104" s="108" t="s">
        <v>514</v>
      </c>
      <c r="I104" s="108" t="s">
        <v>515</v>
      </c>
      <c r="J104" s="59"/>
      <c r="K104" s="57" t="str">
        <f t="shared" ref="K104" si="110">N104</f>
        <v/>
      </c>
      <c r="M104" s="98" t="str">
        <f t="shared" ref="M104" si="111">IF(H104="X",2,"")</f>
        <v/>
      </c>
      <c r="N104" s="98" t="str">
        <f t="shared" ref="N104" si="112">IF(H104="X","Por favor justifique su Concepto","")</f>
        <v/>
      </c>
    </row>
    <row r="105" spans="1:16" s="4" customFormat="1" ht="30" customHeight="1" x14ac:dyDescent="0.3">
      <c r="A105" s="21" t="s">
        <v>79</v>
      </c>
      <c r="B105" s="22"/>
      <c r="D105" s="55" t="s">
        <v>644</v>
      </c>
      <c r="E105" s="140" t="s">
        <v>747</v>
      </c>
      <c r="F105" s="140"/>
      <c r="G105" s="108" t="s">
        <v>513</v>
      </c>
      <c r="H105" s="108" t="s">
        <v>514</v>
      </c>
      <c r="I105" s="108" t="s">
        <v>515</v>
      </c>
      <c r="J105" s="59"/>
      <c r="K105" s="57" t="str">
        <f t="shared" ref="K105" si="113">N105</f>
        <v/>
      </c>
      <c r="M105" s="98" t="str">
        <f t="shared" ref="M105" si="114">IF(H105="X",2,"")</f>
        <v/>
      </c>
      <c r="N105" s="98" t="str">
        <f t="shared" ref="N105" si="115">IF(H105="X","Por favor justifique su Concepto","")</f>
        <v/>
      </c>
    </row>
    <row r="106" spans="1:16" s="4" customFormat="1" ht="20" customHeight="1" x14ac:dyDescent="0.3">
      <c r="A106" s="21" t="s">
        <v>79</v>
      </c>
      <c r="B106" s="22"/>
      <c r="D106" s="15" t="s">
        <v>645</v>
      </c>
      <c r="E106" s="139" t="s">
        <v>748</v>
      </c>
      <c r="F106" s="139"/>
      <c r="G106" s="108" t="s">
        <v>513</v>
      </c>
      <c r="H106" s="108" t="s">
        <v>514</v>
      </c>
      <c r="I106" s="108" t="s">
        <v>515</v>
      </c>
      <c r="J106" s="59"/>
      <c r="K106" s="57" t="str">
        <f t="shared" ref="K106" si="116">N106</f>
        <v/>
      </c>
      <c r="M106" s="98" t="str">
        <f t="shared" ref="M106" si="117">IF(H106="X",2,"")</f>
        <v/>
      </c>
      <c r="N106" s="98" t="str">
        <f t="shared" ref="N106" si="118">IF(H106="X","Por favor justifique su Concepto","")</f>
        <v/>
      </c>
    </row>
    <row r="107" spans="1:16" s="4" customFormat="1" ht="30" customHeight="1" x14ac:dyDescent="0.3">
      <c r="A107" s="21" t="s">
        <v>79</v>
      </c>
      <c r="B107" s="22"/>
      <c r="D107" s="55" t="s">
        <v>646</v>
      </c>
      <c r="E107" s="140" t="s">
        <v>749</v>
      </c>
      <c r="F107" s="140"/>
      <c r="G107" s="108" t="s">
        <v>513</v>
      </c>
      <c r="H107" s="108" t="s">
        <v>514</v>
      </c>
      <c r="I107" s="108" t="s">
        <v>515</v>
      </c>
      <c r="J107" s="59"/>
      <c r="K107" s="57" t="str">
        <f t="shared" ref="K107" si="119">N107</f>
        <v/>
      </c>
      <c r="M107" s="98" t="str">
        <f t="shared" ref="M107" si="120">IF(H107="X",2,"")</f>
        <v/>
      </c>
      <c r="N107" s="98" t="str">
        <f t="shared" ref="N107" si="121">IF(H107="X","Por favor justifique su Concepto","")</f>
        <v/>
      </c>
    </row>
    <row r="108" spans="1:16" s="4" customFormat="1" ht="20" customHeight="1" x14ac:dyDescent="0.3">
      <c r="A108" s="21" t="s">
        <v>79</v>
      </c>
      <c r="B108" s="22"/>
      <c r="D108" s="15" t="s">
        <v>647</v>
      </c>
      <c r="E108" s="139" t="s">
        <v>750</v>
      </c>
      <c r="F108" s="139"/>
      <c r="G108" s="108" t="s">
        <v>513</v>
      </c>
      <c r="H108" s="108" t="s">
        <v>514</v>
      </c>
      <c r="I108" s="108" t="s">
        <v>515</v>
      </c>
      <c r="J108" s="59"/>
      <c r="K108" s="57" t="str">
        <f t="shared" ref="K108" si="122">N108</f>
        <v/>
      </c>
      <c r="M108" s="98" t="str">
        <f t="shared" ref="M108" si="123">IF(H108="X",2,"")</f>
        <v/>
      </c>
      <c r="N108" s="98" t="str">
        <f t="shared" ref="N108" si="124">IF(H108="X","Por favor justifique su Concepto","")</f>
        <v/>
      </c>
    </row>
    <row r="109" spans="1:16" s="4" customFormat="1" ht="30" customHeight="1" x14ac:dyDescent="0.3">
      <c r="A109" s="21" t="s">
        <v>79</v>
      </c>
      <c r="B109" s="22"/>
      <c r="D109" s="55" t="s">
        <v>648</v>
      </c>
      <c r="E109" s="140" t="s">
        <v>751</v>
      </c>
      <c r="F109" s="140"/>
      <c r="G109" s="108" t="s">
        <v>513</v>
      </c>
      <c r="H109" s="108" t="s">
        <v>514</v>
      </c>
      <c r="I109" s="108" t="s">
        <v>515</v>
      </c>
      <c r="J109" s="59"/>
      <c r="K109" s="57" t="str">
        <f t="shared" ref="K109" si="125">N109</f>
        <v/>
      </c>
      <c r="M109" s="98" t="str">
        <f t="shared" ref="M109" si="126">IF(H109="X",2,"")</f>
        <v/>
      </c>
      <c r="N109" s="98" t="str">
        <f t="shared" ref="N109" si="127">IF(H109="X","Por favor justifique su Concepto","")</f>
        <v/>
      </c>
    </row>
    <row r="110" spans="1:16" s="4" customFormat="1" ht="20" customHeight="1" x14ac:dyDescent="0.3">
      <c r="A110" s="21" t="s">
        <v>79</v>
      </c>
      <c r="B110" s="22"/>
      <c r="D110" s="15" t="s">
        <v>649</v>
      </c>
      <c r="E110" s="139" t="s">
        <v>752</v>
      </c>
      <c r="F110" s="139"/>
      <c r="G110" s="108" t="s">
        <v>513</v>
      </c>
      <c r="H110" s="108" t="s">
        <v>514</v>
      </c>
      <c r="I110" s="108" t="s">
        <v>515</v>
      </c>
      <c r="J110" s="59"/>
      <c r="K110" s="57" t="str">
        <f t="shared" ref="K110" si="128">N110</f>
        <v/>
      </c>
      <c r="M110" s="98" t="str">
        <f t="shared" ref="M110" si="129">IF(H110="X",2,"")</f>
        <v/>
      </c>
      <c r="N110" s="98" t="str">
        <f t="shared" ref="N110" si="130">IF(H110="X","Por favor justifique su Concepto","")</f>
        <v/>
      </c>
    </row>
    <row r="111" spans="1:16" s="4" customFormat="1" ht="20" customHeight="1" x14ac:dyDescent="0.3">
      <c r="A111" s="21" t="s">
        <v>79</v>
      </c>
      <c r="B111" s="22"/>
      <c r="D111" s="55" t="s">
        <v>650</v>
      </c>
      <c r="E111" s="140" t="s">
        <v>753</v>
      </c>
      <c r="F111" s="140"/>
      <c r="G111" s="108" t="s">
        <v>513</v>
      </c>
      <c r="H111" s="108" t="s">
        <v>514</v>
      </c>
      <c r="I111" s="108" t="s">
        <v>515</v>
      </c>
      <c r="J111" s="59"/>
      <c r="K111" s="57" t="str">
        <f t="shared" ref="K111" si="131">N111</f>
        <v/>
      </c>
      <c r="M111" s="98" t="str">
        <f t="shared" ref="M111" si="132">IF(H111="X",2,"")</f>
        <v/>
      </c>
      <c r="N111" s="98" t="str">
        <f t="shared" ref="N111" si="133">IF(H111="X","Por favor justifique su Concepto","")</f>
        <v/>
      </c>
    </row>
    <row r="112" spans="1:16" s="4" customFormat="1" ht="20" customHeight="1" x14ac:dyDescent="0.3">
      <c r="A112" s="21" t="s">
        <v>79</v>
      </c>
      <c r="B112" s="22"/>
      <c r="D112" s="15" t="s">
        <v>651</v>
      </c>
      <c r="E112" s="139" t="s">
        <v>754</v>
      </c>
      <c r="F112" s="139"/>
      <c r="G112" s="108" t="s">
        <v>513</v>
      </c>
      <c r="H112" s="108" t="s">
        <v>514</v>
      </c>
      <c r="I112" s="108" t="s">
        <v>515</v>
      </c>
      <c r="J112" s="59"/>
      <c r="K112" s="57" t="str">
        <f t="shared" ref="K112" si="134">N112</f>
        <v/>
      </c>
      <c r="M112" s="98" t="str">
        <f t="shared" ref="M112" si="135">IF(H112="X",2,"")</f>
        <v/>
      </c>
      <c r="N112" s="98" t="str">
        <f t="shared" ref="N112" si="136">IF(H112="X","Por favor justifique su Concepto","")</f>
        <v/>
      </c>
    </row>
    <row r="113" spans="1:16" s="4" customFormat="1" ht="30" customHeight="1" x14ac:dyDescent="0.3">
      <c r="A113" s="21" t="s">
        <v>79</v>
      </c>
      <c r="B113" s="22"/>
      <c r="D113" s="55" t="s">
        <v>652</v>
      </c>
      <c r="E113" s="140" t="s">
        <v>755</v>
      </c>
      <c r="F113" s="140"/>
      <c r="G113" s="108" t="s">
        <v>513</v>
      </c>
      <c r="H113" s="108" t="s">
        <v>514</v>
      </c>
      <c r="I113" s="108" t="s">
        <v>515</v>
      </c>
      <c r="J113" s="59"/>
      <c r="K113" s="57" t="str">
        <f t="shared" ref="K113" si="137">N113</f>
        <v/>
      </c>
      <c r="M113" s="98" t="str">
        <f t="shared" ref="M113" si="138">IF(H113="X",2,"")</f>
        <v/>
      </c>
      <c r="N113" s="98" t="str">
        <f t="shared" ref="N113" si="139">IF(H113="X","Por favor justifique su Concepto","")</f>
        <v/>
      </c>
    </row>
    <row r="114" spans="1:16" s="4" customFormat="1" ht="20" customHeight="1" x14ac:dyDescent="0.3">
      <c r="A114" s="21" t="s">
        <v>79</v>
      </c>
      <c r="B114" s="22"/>
      <c r="D114" s="15" t="s">
        <v>653</v>
      </c>
      <c r="E114" s="139" t="s">
        <v>756</v>
      </c>
      <c r="F114" s="139"/>
      <c r="G114" s="108" t="s">
        <v>513</v>
      </c>
      <c r="H114" s="108" t="s">
        <v>514</v>
      </c>
      <c r="I114" s="108" t="s">
        <v>515</v>
      </c>
      <c r="J114" s="59"/>
      <c r="K114" s="57" t="str">
        <f t="shared" ref="K114" si="140">N114</f>
        <v/>
      </c>
      <c r="M114" s="98" t="str">
        <f t="shared" ref="M114" si="141">IF(H114="X",2,"")</f>
        <v/>
      </c>
      <c r="N114" s="98" t="str">
        <f t="shared" ref="N114" si="142">IF(H114="X","Por favor justifique su Concepto","")</f>
        <v/>
      </c>
    </row>
    <row r="115" spans="1:16" s="4" customFormat="1" ht="30" customHeight="1" x14ac:dyDescent="0.3">
      <c r="A115" s="21" t="s">
        <v>79</v>
      </c>
      <c r="B115" s="22"/>
      <c r="D115" s="55" t="s">
        <v>654</v>
      </c>
      <c r="E115" s="140" t="s">
        <v>757</v>
      </c>
      <c r="F115" s="140"/>
      <c r="G115" s="108" t="s">
        <v>513</v>
      </c>
      <c r="H115" s="108" t="s">
        <v>514</v>
      </c>
      <c r="I115" s="108" t="s">
        <v>515</v>
      </c>
      <c r="J115" s="59"/>
      <c r="K115" s="57" t="str">
        <f t="shared" ref="K115" si="143">N115</f>
        <v/>
      </c>
      <c r="M115" s="98" t="str">
        <f t="shared" ref="M115" si="144">IF(H115="X",2,"")</f>
        <v/>
      </c>
      <c r="N115" s="98" t="str">
        <f t="shared" ref="N115" si="145">IF(H115="X","Por favor justifique su Concepto","")</f>
        <v/>
      </c>
    </row>
    <row r="116" spans="1:16" s="4" customFormat="1" ht="30" customHeight="1" x14ac:dyDescent="0.3">
      <c r="A116" s="21" t="s">
        <v>79</v>
      </c>
      <c r="B116" s="22"/>
      <c r="D116" s="15" t="s">
        <v>655</v>
      </c>
      <c r="E116" s="139" t="s">
        <v>758</v>
      </c>
      <c r="F116" s="139"/>
      <c r="G116" s="108" t="s">
        <v>513</v>
      </c>
      <c r="H116" s="108" t="s">
        <v>514</v>
      </c>
      <c r="I116" s="108" t="s">
        <v>515</v>
      </c>
      <c r="J116" s="59"/>
      <c r="K116" s="57" t="str">
        <f t="shared" ref="K116" si="146">N116</f>
        <v/>
      </c>
      <c r="M116" s="98" t="str">
        <f t="shared" ref="M116" si="147">IF(H116="X",2,"")</f>
        <v/>
      </c>
      <c r="N116" s="98" t="str">
        <f t="shared" ref="N116" si="148">IF(H116="X","Por favor justifique su Concepto","")</f>
        <v/>
      </c>
    </row>
    <row r="117" spans="1:16" s="4" customFormat="1" ht="30" customHeight="1" x14ac:dyDescent="0.3">
      <c r="A117" s="21" t="s">
        <v>79</v>
      </c>
      <c r="B117" s="22"/>
      <c r="D117" s="55" t="s">
        <v>656</v>
      </c>
      <c r="E117" s="140" t="s">
        <v>759</v>
      </c>
      <c r="F117" s="140"/>
      <c r="G117" s="108" t="s">
        <v>513</v>
      </c>
      <c r="H117" s="108" t="s">
        <v>514</v>
      </c>
      <c r="I117" s="108" t="s">
        <v>515</v>
      </c>
      <c r="J117" s="59"/>
      <c r="K117" s="57" t="str">
        <f t="shared" ref="K117" si="149">N117</f>
        <v/>
      </c>
      <c r="M117" s="98" t="str">
        <f t="shared" ref="M117" si="150">IF(H117="X",2,"")</f>
        <v/>
      </c>
      <c r="N117" s="98" t="str">
        <f t="shared" ref="N117" si="151">IF(H117="X","Por favor justifique su Concepto","")</f>
        <v/>
      </c>
    </row>
    <row r="118" spans="1:16" s="4" customFormat="1" ht="30" customHeight="1" x14ac:dyDescent="0.3">
      <c r="A118" s="21" t="s">
        <v>79</v>
      </c>
      <c r="B118" s="22"/>
      <c r="D118" s="15" t="s">
        <v>657</v>
      </c>
      <c r="E118" s="139" t="s">
        <v>760</v>
      </c>
      <c r="F118" s="139"/>
      <c r="G118" s="108" t="s">
        <v>513</v>
      </c>
      <c r="H118" s="108" t="s">
        <v>514</v>
      </c>
      <c r="I118" s="108" t="s">
        <v>515</v>
      </c>
      <c r="J118" s="59"/>
      <c r="K118" s="57" t="str">
        <f t="shared" ref="K118" si="152">N118</f>
        <v/>
      </c>
      <c r="M118" s="98" t="str">
        <f t="shared" ref="M118" si="153">IF(H118="X",2,"")</f>
        <v/>
      </c>
      <c r="N118" s="98" t="str">
        <f t="shared" ref="N118" si="154">IF(H118="X","Por favor justifique su Concepto","")</f>
        <v/>
      </c>
    </row>
    <row r="119" spans="1:16" s="4" customFormat="1" ht="30" customHeight="1" x14ac:dyDescent="0.3">
      <c r="A119" s="21" t="s">
        <v>79</v>
      </c>
      <c r="B119" s="22"/>
      <c r="D119" s="55" t="s">
        <v>658</v>
      </c>
      <c r="E119" s="140" t="s">
        <v>761</v>
      </c>
      <c r="F119" s="140"/>
      <c r="G119" s="108" t="s">
        <v>513</v>
      </c>
      <c r="H119" s="108" t="s">
        <v>514</v>
      </c>
      <c r="I119" s="108" t="s">
        <v>515</v>
      </c>
      <c r="J119" s="59"/>
      <c r="K119" s="57" t="str">
        <f t="shared" ref="K119" si="155">N119</f>
        <v/>
      </c>
      <c r="M119" s="98" t="str">
        <f t="shared" ref="M119" si="156">IF(H119="X",2,"")</f>
        <v/>
      </c>
      <c r="N119" s="98" t="str">
        <f t="shared" ref="N119" si="157">IF(H119="X","Por favor justifique su Concepto","")</f>
        <v/>
      </c>
    </row>
    <row r="120" spans="1:16" s="4" customFormat="1" ht="20" customHeight="1" x14ac:dyDescent="0.3">
      <c r="A120" s="21" t="s">
        <v>79</v>
      </c>
      <c r="B120" s="22"/>
      <c r="D120" s="15" t="s">
        <v>659</v>
      </c>
      <c r="E120" s="139" t="s">
        <v>762</v>
      </c>
      <c r="F120" s="139"/>
      <c r="G120" s="108" t="s">
        <v>513</v>
      </c>
      <c r="H120" s="108" t="s">
        <v>514</v>
      </c>
      <c r="I120" s="108" t="s">
        <v>515</v>
      </c>
      <c r="J120" s="59"/>
      <c r="K120" s="57" t="str">
        <f t="shared" ref="K120" si="158">N120</f>
        <v/>
      </c>
      <c r="M120" s="98" t="str">
        <f t="shared" ref="M120" si="159">IF(H120="X",2,"")</f>
        <v/>
      </c>
      <c r="N120" s="98" t="str">
        <f t="shared" ref="N120" si="160">IF(H120="X","Por favor justifique su Concepto","")</f>
        <v/>
      </c>
    </row>
    <row r="121" spans="1:16" s="4" customFormat="1" ht="30" customHeight="1" x14ac:dyDescent="0.3">
      <c r="A121" s="21" t="s">
        <v>79</v>
      </c>
      <c r="B121" s="22"/>
      <c r="D121" s="55" t="s">
        <v>660</v>
      </c>
      <c r="E121" s="140" t="s">
        <v>763</v>
      </c>
      <c r="F121" s="140"/>
      <c r="G121" s="108" t="s">
        <v>513</v>
      </c>
      <c r="H121" s="108" t="s">
        <v>514</v>
      </c>
      <c r="I121" s="108" t="s">
        <v>515</v>
      </c>
      <c r="J121" s="59"/>
      <c r="K121" s="57" t="str">
        <f t="shared" ref="K121" si="161">N121</f>
        <v/>
      </c>
      <c r="M121" s="98" t="str">
        <f t="shared" ref="M121" si="162">IF(H121="X",2,"")</f>
        <v/>
      </c>
      <c r="N121" s="98" t="str">
        <f t="shared" ref="N121" si="163">IF(H121="X","Por favor justifique su Concepto","")</f>
        <v/>
      </c>
    </row>
    <row r="122" spans="1:16" s="4" customFormat="1" ht="20" customHeight="1" x14ac:dyDescent="0.3">
      <c r="A122" s="21" t="s">
        <v>79</v>
      </c>
      <c r="B122" s="22"/>
      <c r="D122" s="15" t="s">
        <v>661</v>
      </c>
      <c r="E122" s="139" t="s">
        <v>764</v>
      </c>
      <c r="F122" s="139"/>
      <c r="G122" s="108" t="s">
        <v>513</v>
      </c>
      <c r="H122" s="108" t="s">
        <v>514</v>
      </c>
      <c r="I122" s="108" t="s">
        <v>515</v>
      </c>
      <c r="J122" s="59"/>
      <c r="K122" s="57" t="str">
        <f t="shared" ref="K122" si="164">N122</f>
        <v/>
      </c>
      <c r="M122" s="98" t="str">
        <f t="shared" ref="M122" si="165">IF(H122="X",2,"")</f>
        <v/>
      </c>
      <c r="N122" s="98" t="str">
        <f t="shared" ref="N122" si="166">IF(H122="X","Por favor justifique su Concepto","")</f>
        <v/>
      </c>
    </row>
    <row r="123" spans="1:16" s="4" customFormat="1" ht="30" customHeight="1" x14ac:dyDescent="0.3">
      <c r="A123" s="21" t="s">
        <v>79</v>
      </c>
      <c r="B123" s="22"/>
      <c r="D123" s="55" t="s">
        <v>662</v>
      </c>
      <c r="E123" s="140" t="s">
        <v>765</v>
      </c>
      <c r="F123" s="140"/>
      <c r="G123" s="108" t="s">
        <v>513</v>
      </c>
      <c r="H123" s="108" t="s">
        <v>514</v>
      </c>
      <c r="I123" s="108" t="s">
        <v>515</v>
      </c>
      <c r="J123" s="59"/>
      <c r="K123" s="57" t="str">
        <f t="shared" ref="K123" si="167">N123</f>
        <v/>
      </c>
      <c r="M123" s="98" t="str">
        <f t="shared" ref="M123" si="168">IF(H123="X",2,"")</f>
        <v/>
      </c>
      <c r="N123" s="98" t="str">
        <f t="shared" ref="N123" si="169">IF(H123="X","Por favor justifique su Concepto","")</f>
        <v/>
      </c>
    </row>
    <row r="124" spans="1:16" s="4" customFormat="1" ht="20" customHeight="1" x14ac:dyDescent="0.3">
      <c r="A124" s="21" t="s">
        <v>79</v>
      </c>
      <c r="B124" s="22"/>
      <c r="D124" s="15" t="s">
        <v>663</v>
      </c>
      <c r="E124" s="139" t="s">
        <v>766</v>
      </c>
      <c r="F124" s="139"/>
      <c r="G124" s="108" t="s">
        <v>513</v>
      </c>
      <c r="H124" s="108" t="s">
        <v>514</v>
      </c>
      <c r="I124" s="108" t="s">
        <v>515</v>
      </c>
      <c r="J124" s="59"/>
      <c r="K124" s="57" t="str">
        <f t="shared" ref="K124" si="170">N124</f>
        <v/>
      </c>
      <c r="M124" s="98" t="str">
        <f t="shared" ref="M124" si="171">IF(H124="X",2,"")</f>
        <v/>
      </c>
      <c r="N124" s="98" t="str">
        <f t="shared" ref="N124" si="172">IF(H124="X","Por favor justifique su Concepto","")</f>
        <v/>
      </c>
    </row>
    <row r="125" spans="1:16" s="4" customFormat="1" ht="20" customHeight="1" x14ac:dyDescent="0.3">
      <c r="A125" s="21" t="s">
        <v>79</v>
      </c>
      <c r="B125" s="22"/>
      <c r="D125" s="55" t="s">
        <v>664</v>
      </c>
      <c r="E125" s="140" t="s">
        <v>767</v>
      </c>
      <c r="F125" s="140"/>
      <c r="G125" s="108" t="s">
        <v>513</v>
      </c>
      <c r="H125" s="108" t="s">
        <v>514</v>
      </c>
      <c r="I125" s="108" t="s">
        <v>515</v>
      </c>
      <c r="J125" s="59"/>
      <c r="K125" s="57" t="str">
        <f t="shared" ref="K125" si="173">N125</f>
        <v/>
      </c>
      <c r="M125" s="98" t="str">
        <f t="shared" ref="M125" si="174">IF(H125="X",2,"")</f>
        <v/>
      </c>
      <c r="N125" s="98" t="str">
        <f t="shared" ref="N125" si="175">IF(H125="X","Por favor justifique su Concepto","")</f>
        <v/>
      </c>
    </row>
    <row r="126" spans="1:16" s="4" customFormat="1" ht="30" customHeight="1" x14ac:dyDescent="0.3">
      <c r="A126" s="21" t="s">
        <v>79</v>
      </c>
      <c r="B126" s="22"/>
      <c r="D126" s="15" t="s">
        <v>665</v>
      </c>
      <c r="E126" s="139" t="s">
        <v>768</v>
      </c>
      <c r="F126" s="139"/>
      <c r="G126" s="108" t="s">
        <v>513</v>
      </c>
      <c r="H126" s="108" t="s">
        <v>514</v>
      </c>
      <c r="I126" s="108" t="s">
        <v>515</v>
      </c>
      <c r="J126" s="59"/>
      <c r="K126" s="57" t="str">
        <f t="shared" ref="K126" si="176">N126</f>
        <v/>
      </c>
      <c r="M126" s="98" t="str">
        <f t="shared" ref="M126" si="177">IF(H126="X",2,"")</f>
        <v/>
      </c>
      <c r="N126" s="98" t="str">
        <f t="shared" ref="N126" si="178">IF(H126="X","Por favor justifique su Concepto","")</f>
        <v/>
      </c>
    </row>
    <row r="127" spans="1:16" s="4" customFormat="1" ht="20" customHeight="1" x14ac:dyDescent="0.3">
      <c r="A127" s="21" t="s">
        <v>79</v>
      </c>
      <c r="B127" s="22"/>
      <c r="D127" s="55" t="s">
        <v>666</v>
      </c>
      <c r="E127" s="140" t="s">
        <v>769</v>
      </c>
      <c r="F127" s="140"/>
      <c r="G127" s="108" t="s">
        <v>513</v>
      </c>
      <c r="H127" s="108" t="s">
        <v>514</v>
      </c>
      <c r="I127" s="108" t="s">
        <v>515</v>
      </c>
      <c r="J127" s="59"/>
      <c r="K127" s="57" t="str">
        <f t="shared" ref="K127" si="179">N127</f>
        <v/>
      </c>
      <c r="M127" s="98" t="str">
        <f t="shared" ref="M127" si="180">IF(H127="X",2,"")</f>
        <v/>
      </c>
      <c r="N127" s="98" t="str">
        <f t="shared" ref="N127" si="181">IF(H127="X","Por favor justifique su Concepto","")</f>
        <v/>
      </c>
    </row>
    <row r="128" spans="1:16" s="4" customFormat="1" ht="20" customHeight="1" x14ac:dyDescent="0.3">
      <c r="A128" s="21" t="s">
        <v>79</v>
      </c>
      <c r="B128" s="22"/>
      <c r="D128" s="15" t="s">
        <v>667</v>
      </c>
      <c r="E128" s="139" t="s">
        <v>770</v>
      </c>
      <c r="F128" s="139"/>
      <c r="G128" s="108" t="s">
        <v>513</v>
      </c>
      <c r="H128" s="108" t="s">
        <v>514</v>
      </c>
      <c r="I128" s="108" t="s">
        <v>515</v>
      </c>
      <c r="J128" s="59"/>
      <c r="K128" s="57" t="str">
        <f t="shared" ref="K128" si="182">N128</f>
        <v/>
      </c>
      <c r="M128" s="98" t="str">
        <f t="shared" ref="M128" si="183">IF(H128="X",2,"")</f>
        <v/>
      </c>
      <c r="N128" s="98" t="str">
        <f t="shared" ref="N128" si="184">IF(H128="X","Por favor justifique su Concepto","")</f>
        <v/>
      </c>
    </row>
    <row r="129" spans="1:16" s="4" customFormat="1" ht="30" customHeight="1" x14ac:dyDescent="0.3">
      <c r="A129" s="21" t="s">
        <v>79</v>
      </c>
      <c r="B129" s="22"/>
      <c r="D129" s="55" t="s">
        <v>668</v>
      </c>
      <c r="E129" s="140" t="s">
        <v>771</v>
      </c>
      <c r="F129" s="140"/>
      <c r="G129" s="108" t="s">
        <v>513</v>
      </c>
      <c r="H129" s="108" t="s">
        <v>514</v>
      </c>
      <c r="I129" s="108" t="s">
        <v>515</v>
      </c>
      <c r="J129" s="59"/>
      <c r="K129" s="57" t="str">
        <f t="shared" ref="K129" si="185">N129</f>
        <v/>
      </c>
      <c r="M129" s="98" t="str">
        <f t="shared" ref="M129" si="186">IF(H129="X",2,"")</f>
        <v/>
      </c>
      <c r="N129" s="98" t="str">
        <f t="shared" ref="N129" si="187">IF(H129="X","Por favor justifique su Concepto","")</f>
        <v/>
      </c>
    </row>
    <row r="130" spans="1:16" s="4" customFormat="1" ht="30" customHeight="1" x14ac:dyDescent="0.3">
      <c r="A130" s="21" t="s">
        <v>79</v>
      </c>
      <c r="B130" s="22"/>
      <c r="D130" s="15" t="s">
        <v>669</v>
      </c>
      <c r="E130" s="139" t="s">
        <v>772</v>
      </c>
      <c r="F130" s="139"/>
      <c r="G130" s="108" t="s">
        <v>513</v>
      </c>
      <c r="H130" s="108" t="s">
        <v>514</v>
      </c>
      <c r="I130" s="108" t="s">
        <v>515</v>
      </c>
      <c r="J130" s="59"/>
      <c r="K130" s="57" t="str">
        <f t="shared" ref="K130" si="188">N130</f>
        <v/>
      </c>
      <c r="M130" s="98" t="str">
        <f t="shared" ref="M130" si="189">IF(H130="X",2,"")</f>
        <v/>
      </c>
      <c r="N130" s="98" t="str">
        <f t="shared" ref="N130" si="190">IF(H130="X","Por favor justifique su Concepto","")</f>
        <v/>
      </c>
    </row>
    <row r="131" spans="1:16" s="4" customFormat="1" ht="20" customHeight="1" x14ac:dyDescent="0.3">
      <c r="A131" s="21" t="s">
        <v>79</v>
      </c>
      <c r="B131" s="22"/>
      <c r="D131" s="55" t="s">
        <v>670</v>
      </c>
      <c r="E131" s="140" t="s">
        <v>773</v>
      </c>
      <c r="F131" s="140"/>
      <c r="G131" s="108" t="s">
        <v>513</v>
      </c>
      <c r="H131" s="108" t="s">
        <v>514</v>
      </c>
      <c r="I131" s="108" t="s">
        <v>515</v>
      </c>
      <c r="J131" s="59"/>
      <c r="K131" s="57" t="str">
        <f t="shared" ref="K131" si="191">N131</f>
        <v/>
      </c>
      <c r="M131" s="98" t="str">
        <f t="shared" ref="M131" si="192">IF(H131="X",2,"")</f>
        <v/>
      </c>
      <c r="N131" s="98" t="str">
        <f t="shared" ref="N131" si="193">IF(H131="X","Por favor justifique su Concepto","")</f>
        <v/>
      </c>
    </row>
    <row r="132" spans="1:16" s="4" customFormat="1" ht="20" customHeight="1" x14ac:dyDescent="0.3">
      <c r="A132" s="21" t="s">
        <v>79</v>
      </c>
      <c r="B132" s="22"/>
      <c r="D132" s="15" t="s">
        <v>671</v>
      </c>
      <c r="E132" s="139" t="s">
        <v>774</v>
      </c>
      <c r="F132" s="139"/>
      <c r="G132" s="108" t="s">
        <v>513</v>
      </c>
      <c r="H132" s="108" t="s">
        <v>514</v>
      </c>
      <c r="I132" s="108" t="s">
        <v>515</v>
      </c>
      <c r="J132" s="59"/>
      <c r="K132" s="57" t="str">
        <f t="shared" ref="K132" si="194">N132</f>
        <v/>
      </c>
      <c r="M132" s="98" t="str">
        <f t="shared" ref="M132" si="195">IF(H132="X",2,"")</f>
        <v/>
      </c>
      <c r="N132" s="98" t="str">
        <f t="shared" ref="N132" si="196">IF(H132="X","Por favor justifique su Concepto","")</f>
        <v/>
      </c>
    </row>
    <row r="133" spans="1:16" s="4" customFormat="1" ht="30" customHeight="1" x14ac:dyDescent="0.3">
      <c r="A133" s="21" t="s">
        <v>79</v>
      </c>
      <c r="B133" s="22"/>
      <c r="D133" s="55" t="s">
        <v>672</v>
      </c>
      <c r="E133" s="140" t="s">
        <v>775</v>
      </c>
      <c r="F133" s="140"/>
      <c r="G133" s="108" t="s">
        <v>513</v>
      </c>
      <c r="H133" s="108" t="s">
        <v>514</v>
      </c>
      <c r="I133" s="108" t="s">
        <v>515</v>
      </c>
      <c r="J133" s="59"/>
      <c r="K133" s="57" t="str">
        <f t="shared" ref="K133" si="197">N133</f>
        <v/>
      </c>
      <c r="M133" s="98" t="str">
        <f t="shared" ref="M133" si="198">IF(H133="X",2,"")</f>
        <v/>
      </c>
      <c r="N133" s="98" t="str">
        <f t="shared" ref="N133" si="199">IF(H133="X","Por favor justifique su Concepto","")</f>
        <v/>
      </c>
    </row>
    <row r="134" spans="1:16" s="4" customFormat="1" ht="20" customHeight="1" x14ac:dyDescent="0.3">
      <c r="A134" s="21" t="s">
        <v>79</v>
      </c>
      <c r="B134" s="22"/>
      <c r="D134" s="15" t="s">
        <v>673</v>
      </c>
      <c r="E134" s="139" t="s">
        <v>776</v>
      </c>
      <c r="F134" s="139"/>
      <c r="G134" s="108" t="s">
        <v>513</v>
      </c>
      <c r="H134" s="108" t="s">
        <v>514</v>
      </c>
      <c r="I134" s="108" t="s">
        <v>515</v>
      </c>
      <c r="J134" s="59"/>
      <c r="K134" s="57" t="str">
        <f t="shared" ref="K134" si="200">N134</f>
        <v/>
      </c>
      <c r="M134" s="98" t="str">
        <f t="shared" ref="M134" si="201">IF(H134="X",2,"")</f>
        <v/>
      </c>
      <c r="N134" s="98" t="str">
        <f t="shared" ref="N134" si="202">IF(H134="X","Por favor justifique su Concepto","")</f>
        <v/>
      </c>
    </row>
    <row r="135" spans="1:16" s="4" customFormat="1" ht="30" customHeight="1" x14ac:dyDescent="0.3">
      <c r="A135" s="21" t="s">
        <v>79</v>
      </c>
      <c r="B135" s="22"/>
      <c r="D135" s="55" t="s">
        <v>674</v>
      </c>
      <c r="E135" s="140" t="s">
        <v>777</v>
      </c>
      <c r="F135" s="140"/>
      <c r="G135" s="108" t="s">
        <v>513</v>
      </c>
      <c r="H135" s="108" t="s">
        <v>514</v>
      </c>
      <c r="I135" s="108" t="s">
        <v>515</v>
      </c>
      <c r="J135" s="59"/>
      <c r="K135" s="57" t="str">
        <f t="shared" ref="K135" si="203">N135</f>
        <v/>
      </c>
      <c r="M135" s="98" t="str">
        <f t="shared" ref="M135" si="204">IF(H135="X",2,"")</f>
        <v/>
      </c>
      <c r="N135" s="98" t="str">
        <f t="shared" ref="N135" si="205">IF(H135="X","Por favor justifique su Concepto","")</f>
        <v/>
      </c>
    </row>
    <row r="136" spans="1:16" s="4" customFormat="1" ht="30" customHeight="1" x14ac:dyDescent="0.3">
      <c r="A136" s="21" t="s">
        <v>79</v>
      </c>
      <c r="B136" s="22"/>
      <c r="D136" s="15" t="s">
        <v>675</v>
      </c>
      <c r="E136" s="139" t="s">
        <v>778</v>
      </c>
      <c r="F136" s="139"/>
      <c r="G136" s="108" t="s">
        <v>513</v>
      </c>
      <c r="H136" s="108" t="s">
        <v>514</v>
      </c>
      <c r="I136" s="108" t="s">
        <v>515</v>
      </c>
      <c r="J136" s="59"/>
      <c r="K136" s="57" t="str">
        <f t="shared" ref="K136" si="206">N136</f>
        <v/>
      </c>
      <c r="M136" s="98" t="str">
        <f t="shared" ref="M136" si="207">IF(H136="X",2,"")</f>
        <v/>
      </c>
      <c r="N136" s="98" t="str">
        <f t="shared" ref="N136" si="208">IF(H136="X","Por favor justifique su Concepto","")</f>
        <v/>
      </c>
    </row>
    <row r="137" spans="1:16" s="4" customFormat="1" ht="30" customHeight="1" x14ac:dyDescent="0.3">
      <c r="A137" s="21" t="s">
        <v>79</v>
      </c>
      <c r="B137" s="22"/>
      <c r="D137" s="55" t="s">
        <v>676</v>
      </c>
      <c r="E137" s="140" t="s">
        <v>779</v>
      </c>
      <c r="F137" s="140"/>
      <c r="G137" s="108" t="s">
        <v>513</v>
      </c>
      <c r="H137" s="108" t="s">
        <v>514</v>
      </c>
      <c r="I137" s="108" t="s">
        <v>515</v>
      </c>
      <c r="J137" s="59"/>
      <c r="K137" s="57" t="str">
        <f t="shared" ref="K137" si="209">N137</f>
        <v/>
      </c>
      <c r="M137" s="98" t="str">
        <f t="shared" ref="M137" si="210">IF(H137="X",2,"")</f>
        <v/>
      </c>
      <c r="N137" s="98" t="str">
        <f t="shared" ref="N137" si="211">IF(H137="X","Por favor justifique su Concepto","")</f>
        <v/>
      </c>
    </row>
    <row r="138" spans="1:16" s="4" customFormat="1" ht="20" customHeight="1" x14ac:dyDescent="0.3">
      <c r="A138" s="21" t="s">
        <v>79</v>
      </c>
      <c r="B138" s="22"/>
      <c r="D138" s="15" t="s">
        <v>677</v>
      </c>
      <c r="E138" s="139" t="s">
        <v>780</v>
      </c>
      <c r="F138" s="139"/>
      <c r="G138" s="108" t="s">
        <v>513</v>
      </c>
      <c r="H138" s="108" t="s">
        <v>514</v>
      </c>
      <c r="I138" s="108" t="s">
        <v>515</v>
      </c>
      <c r="J138" s="59"/>
      <c r="K138" s="57" t="str">
        <f t="shared" ref="K138" si="212">N138</f>
        <v/>
      </c>
      <c r="M138" s="98" t="str">
        <f t="shared" ref="M138" si="213">IF(H138="X",2,"")</f>
        <v/>
      </c>
      <c r="N138" s="98" t="str">
        <f t="shared" ref="N138" si="214">IF(H138="X","Por favor justifique su Concepto","")</f>
        <v/>
      </c>
    </row>
    <row r="139" spans="1:16" s="4" customFormat="1" ht="20" customHeight="1" x14ac:dyDescent="0.3">
      <c r="A139" s="21" t="s">
        <v>79</v>
      </c>
      <c r="B139" s="22"/>
      <c r="D139" s="55" t="s">
        <v>678</v>
      </c>
      <c r="E139" s="140" t="s">
        <v>781</v>
      </c>
      <c r="F139" s="140"/>
      <c r="G139" s="108" t="s">
        <v>513</v>
      </c>
      <c r="H139" s="108" t="s">
        <v>514</v>
      </c>
      <c r="I139" s="108" t="s">
        <v>515</v>
      </c>
      <c r="J139" s="59"/>
      <c r="K139" s="57" t="str">
        <f t="shared" ref="K139" si="215">N139</f>
        <v/>
      </c>
      <c r="M139" s="98" t="str">
        <f t="shared" ref="M139" si="216">IF(H139="X",2,"")</f>
        <v/>
      </c>
      <c r="N139" s="98" t="str">
        <f t="shared" ref="N139" si="217">IF(H139="X","Por favor justifique su Concepto","")</f>
        <v/>
      </c>
    </row>
    <row r="140" spans="1:16" s="4" customFormat="1" ht="20" customHeight="1" x14ac:dyDescent="0.3">
      <c r="A140" s="21" t="s">
        <v>79</v>
      </c>
      <c r="B140" s="22"/>
      <c r="D140" s="15" t="s">
        <v>679</v>
      </c>
      <c r="E140" s="139" t="s">
        <v>782</v>
      </c>
      <c r="F140" s="139"/>
      <c r="G140" s="108" t="s">
        <v>513</v>
      </c>
      <c r="H140" s="108" t="s">
        <v>514</v>
      </c>
      <c r="I140" s="108" t="s">
        <v>515</v>
      </c>
      <c r="J140" s="59"/>
      <c r="K140" s="57" t="str">
        <f t="shared" ref="K140" si="218">N140</f>
        <v/>
      </c>
      <c r="M140" s="98" t="str">
        <f t="shared" ref="M140" si="219">IF(H140="X",2,"")</f>
        <v/>
      </c>
      <c r="N140" s="98" t="str">
        <f t="shared" ref="N140" si="220">IF(H140="X","Por favor justifique su Concepto","")</f>
        <v/>
      </c>
    </row>
    <row r="141" spans="1:16" s="4" customFormat="1" ht="30" customHeight="1" x14ac:dyDescent="0.3">
      <c r="A141" s="21" t="s">
        <v>79</v>
      </c>
      <c r="B141" s="22"/>
      <c r="D141" s="55" t="s">
        <v>680</v>
      </c>
      <c r="E141" s="140" t="s">
        <v>783</v>
      </c>
      <c r="F141" s="140"/>
      <c r="G141" s="108" t="s">
        <v>513</v>
      </c>
      <c r="H141" s="108" t="s">
        <v>514</v>
      </c>
      <c r="I141" s="108" t="s">
        <v>515</v>
      </c>
      <c r="J141" s="59"/>
      <c r="K141" s="57" t="str">
        <f t="shared" ref="K141" si="221">N141</f>
        <v/>
      </c>
      <c r="M141" s="98" t="str">
        <f t="shared" ref="M141" si="222">IF(H141="X",2,"")</f>
        <v/>
      </c>
      <c r="N141" s="98" t="str">
        <f t="shared" ref="N141" si="223">IF(H141="X","Por favor justifique su Concepto","")</f>
        <v/>
      </c>
    </row>
    <row r="142" spans="1:16" s="4" customFormat="1" ht="20" customHeight="1" x14ac:dyDescent="0.3">
      <c r="A142" s="21" t="s">
        <v>79</v>
      </c>
      <c r="B142" s="22"/>
      <c r="D142" s="15" t="s">
        <v>681</v>
      </c>
      <c r="E142" s="139" t="s">
        <v>784</v>
      </c>
      <c r="F142" s="139"/>
      <c r="G142" s="108" t="s">
        <v>513</v>
      </c>
      <c r="H142" s="108" t="s">
        <v>514</v>
      </c>
      <c r="I142" s="108" t="s">
        <v>515</v>
      </c>
      <c r="J142" s="59"/>
      <c r="K142" s="57" t="str">
        <f t="shared" ref="K142" si="224">N142</f>
        <v/>
      </c>
      <c r="M142" s="98" t="str">
        <f t="shared" ref="M142" si="225">IF(H142="X",2,"")</f>
        <v/>
      </c>
      <c r="N142" s="98" t="str">
        <f t="shared" ref="N142" si="226">IF(H142="X","Por favor justifique su Concepto","")</f>
        <v/>
      </c>
    </row>
    <row r="143" spans="1:16" s="4" customFormat="1" ht="30" customHeight="1" x14ac:dyDescent="0.3">
      <c r="A143" s="21" t="s">
        <v>79</v>
      </c>
      <c r="B143" s="22"/>
      <c r="D143" s="55" t="s">
        <v>682</v>
      </c>
      <c r="E143" s="140" t="s">
        <v>785</v>
      </c>
      <c r="F143" s="140"/>
      <c r="G143" s="108" t="s">
        <v>513</v>
      </c>
      <c r="H143" s="108" t="s">
        <v>514</v>
      </c>
      <c r="I143" s="108" t="s">
        <v>515</v>
      </c>
      <c r="J143" s="59"/>
      <c r="K143" s="57" t="str">
        <f t="shared" ref="K143" si="227">N143</f>
        <v/>
      </c>
      <c r="M143" s="98" t="str">
        <f t="shared" ref="M143" si="228">IF(H143="X",2,"")</f>
        <v/>
      </c>
      <c r="N143" s="98" t="str">
        <f t="shared" ref="N143" si="229">IF(H143="X","Por favor justifique su Concepto","")</f>
        <v/>
      </c>
    </row>
    <row r="144" spans="1:16" s="4" customFormat="1" ht="30" customHeight="1" x14ac:dyDescent="0.3">
      <c r="A144" s="21" t="s">
        <v>79</v>
      </c>
      <c r="B144" s="22"/>
      <c r="D144" s="15" t="s">
        <v>683</v>
      </c>
      <c r="E144" s="139" t="s">
        <v>786</v>
      </c>
      <c r="F144" s="139"/>
      <c r="G144" s="108" t="s">
        <v>513</v>
      </c>
      <c r="H144" s="108" t="s">
        <v>514</v>
      </c>
      <c r="I144" s="108" t="s">
        <v>515</v>
      </c>
      <c r="J144" s="59"/>
      <c r="K144" s="57" t="str">
        <f t="shared" ref="K144" si="230">N144</f>
        <v/>
      </c>
      <c r="M144" s="98" t="str">
        <f t="shared" ref="M144" si="231">IF(H144="X",2,"")</f>
        <v/>
      </c>
      <c r="N144" s="98" t="str">
        <f t="shared" ref="N144" si="232">IF(H144="X","Por favor justifique su Concepto","")</f>
        <v/>
      </c>
    </row>
    <row r="145" spans="1:16" s="4" customFormat="1" ht="20" customHeight="1" x14ac:dyDescent="0.3">
      <c r="A145" s="21" t="s">
        <v>79</v>
      </c>
      <c r="B145" s="22"/>
      <c r="D145" s="55" t="s">
        <v>684</v>
      </c>
      <c r="E145" s="140" t="s">
        <v>787</v>
      </c>
      <c r="F145" s="140"/>
      <c r="G145" s="108" t="s">
        <v>513</v>
      </c>
      <c r="H145" s="108" t="s">
        <v>514</v>
      </c>
      <c r="I145" s="108" t="s">
        <v>515</v>
      </c>
      <c r="J145" s="59"/>
      <c r="K145" s="57" t="str">
        <f t="shared" ref="K145" si="233">N145</f>
        <v/>
      </c>
      <c r="M145" s="98" t="str">
        <f t="shared" ref="M145" si="234">IF(H145="X",2,"")</f>
        <v/>
      </c>
      <c r="N145" s="98" t="str">
        <f t="shared" ref="N145" si="235">IF(H145="X","Por favor justifique su Concepto","")</f>
        <v/>
      </c>
    </row>
    <row r="146" spans="1:16" s="4" customFormat="1" ht="20" customHeight="1" x14ac:dyDescent="0.3">
      <c r="A146" s="21" t="s">
        <v>79</v>
      </c>
      <c r="B146" s="22"/>
      <c r="D146" s="15" t="s">
        <v>685</v>
      </c>
      <c r="E146" s="139" t="s">
        <v>788</v>
      </c>
      <c r="F146" s="139"/>
      <c r="G146" s="108" t="s">
        <v>513</v>
      </c>
      <c r="H146" s="108" t="s">
        <v>514</v>
      </c>
      <c r="I146" s="108" t="s">
        <v>515</v>
      </c>
      <c r="J146" s="59"/>
      <c r="K146" s="57" t="str">
        <f t="shared" ref="K146" si="236">N146</f>
        <v/>
      </c>
      <c r="M146" s="98" t="str">
        <f t="shared" ref="M146" si="237">IF(H146="X",2,"")</f>
        <v/>
      </c>
      <c r="N146" s="98" t="str">
        <f t="shared" ref="N146" si="238">IF(H146="X","Por favor justifique su Concepto","")</f>
        <v/>
      </c>
    </row>
    <row r="147" spans="1:16" s="4" customFormat="1" ht="20" customHeight="1" x14ac:dyDescent="0.3">
      <c r="A147" s="21" t="s">
        <v>79</v>
      </c>
      <c r="B147" s="22"/>
      <c r="D147" s="55" t="s">
        <v>686</v>
      </c>
      <c r="E147" s="140" t="s">
        <v>789</v>
      </c>
      <c r="F147" s="140"/>
      <c r="G147" s="108" t="s">
        <v>513</v>
      </c>
      <c r="H147" s="108" t="s">
        <v>514</v>
      </c>
      <c r="I147" s="108" t="s">
        <v>515</v>
      </c>
      <c r="J147" s="59"/>
      <c r="K147" s="57" t="str">
        <f t="shared" ref="K147" si="239">N147</f>
        <v/>
      </c>
      <c r="M147" s="98" t="str">
        <f t="shared" ref="M147" si="240">IF(H147="X",2,"")</f>
        <v/>
      </c>
      <c r="N147" s="98" t="str">
        <f t="shared" ref="N147" si="241">IF(H147="X","Por favor justifique su Concepto","")</f>
        <v/>
      </c>
    </row>
    <row r="148" spans="1:16" s="4" customFormat="1" ht="20" customHeight="1" x14ac:dyDescent="0.3">
      <c r="A148" s="21" t="s">
        <v>79</v>
      </c>
      <c r="B148" s="22"/>
      <c r="D148" s="15" t="s">
        <v>687</v>
      </c>
      <c r="E148" s="139" t="s">
        <v>790</v>
      </c>
      <c r="F148" s="139"/>
      <c r="G148" s="108" t="s">
        <v>513</v>
      </c>
      <c r="H148" s="108" t="s">
        <v>514</v>
      </c>
      <c r="I148" s="108" t="s">
        <v>515</v>
      </c>
      <c r="J148" s="59"/>
      <c r="K148" s="57" t="str">
        <f t="shared" ref="K148" si="242">N148</f>
        <v/>
      </c>
      <c r="M148" s="98" t="str">
        <f t="shared" ref="M148" si="243">IF(H148="X",2,"")</f>
        <v/>
      </c>
      <c r="N148" s="98" t="str">
        <f t="shared" ref="N148" si="244">IF(H148="X","Por favor justifique su Concepto","")</f>
        <v/>
      </c>
    </row>
    <row r="149" spans="1:16" s="4" customFormat="1" ht="30" customHeight="1" x14ac:dyDescent="0.3">
      <c r="A149" s="21" t="s">
        <v>79</v>
      </c>
      <c r="B149" s="22"/>
      <c r="D149" s="55" t="s">
        <v>688</v>
      </c>
      <c r="E149" s="140" t="s">
        <v>791</v>
      </c>
      <c r="F149" s="140"/>
      <c r="G149" s="108" t="s">
        <v>513</v>
      </c>
      <c r="H149" s="108" t="s">
        <v>514</v>
      </c>
      <c r="I149" s="108" t="s">
        <v>515</v>
      </c>
      <c r="J149" s="59"/>
      <c r="K149" s="57" t="str">
        <f t="shared" ref="K149" si="245">N149</f>
        <v/>
      </c>
      <c r="M149" s="98" t="str">
        <f t="shared" ref="M149" si="246">IF(H149="X",2,"")</f>
        <v/>
      </c>
      <c r="N149" s="98" t="str">
        <f t="shared" ref="N149" si="247">IF(H149="X","Por favor justifique su Concepto","")</f>
        <v/>
      </c>
    </row>
    <row r="150" spans="1:16" s="4" customFormat="1" ht="20" customHeight="1" x14ac:dyDescent="0.3">
      <c r="A150" s="21" t="s">
        <v>79</v>
      </c>
      <c r="B150" s="22"/>
      <c r="D150" s="15" t="s">
        <v>689</v>
      </c>
      <c r="E150" s="139" t="s">
        <v>792</v>
      </c>
      <c r="F150" s="139"/>
      <c r="G150" s="108" t="s">
        <v>513</v>
      </c>
      <c r="H150" s="108" t="s">
        <v>514</v>
      </c>
      <c r="I150" s="108" t="s">
        <v>515</v>
      </c>
      <c r="J150" s="59"/>
      <c r="K150" s="57" t="str">
        <f t="shared" ref="K150" si="248">N150</f>
        <v/>
      </c>
      <c r="M150" s="98" t="str">
        <f t="shared" ref="M150" si="249">IF(H150="X",2,"")</f>
        <v/>
      </c>
      <c r="N150" s="98" t="str">
        <f t="shared" ref="N150" si="250">IF(H150="X","Por favor justifique su Concepto","")</f>
        <v/>
      </c>
    </row>
    <row r="151" spans="1:16" s="4" customFormat="1" ht="30" customHeight="1" x14ac:dyDescent="0.3">
      <c r="A151" s="21" t="s">
        <v>79</v>
      </c>
      <c r="B151" s="22"/>
      <c r="D151" s="55" t="s">
        <v>690</v>
      </c>
      <c r="E151" s="140" t="s">
        <v>793</v>
      </c>
      <c r="F151" s="140"/>
      <c r="G151" s="108" t="s">
        <v>513</v>
      </c>
      <c r="H151" s="108" t="s">
        <v>514</v>
      </c>
      <c r="I151" s="108" t="s">
        <v>515</v>
      </c>
      <c r="J151" s="59"/>
      <c r="K151" s="57" t="str">
        <f t="shared" ref="K151" si="251">N151</f>
        <v/>
      </c>
      <c r="M151" s="98" t="str">
        <f t="shared" ref="M151" si="252">IF(H151="X",2,"")</f>
        <v/>
      </c>
      <c r="N151" s="98" t="str">
        <f t="shared" ref="N151" si="253">IF(H151="X","Por favor justifique su Concepto","")</f>
        <v/>
      </c>
    </row>
    <row r="152" spans="1:16" s="4" customFormat="1" ht="30" customHeight="1" x14ac:dyDescent="0.3">
      <c r="A152" s="21" t="s">
        <v>79</v>
      </c>
      <c r="B152" s="22"/>
      <c r="D152" s="15" t="s">
        <v>691</v>
      </c>
      <c r="E152" s="139" t="s">
        <v>794</v>
      </c>
      <c r="F152" s="139"/>
      <c r="G152" s="108" t="s">
        <v>513</v>
      </c>
      <c r="H152" s="108" t="s">
        <v>514</v>
      </c>
      <c r="I152" s="108" t="s">
        <v>515</v>
      </c>
      <c r="J152" s="59"/>
      <c r="K152" s="57" t="str">
        <f t="shared" ref="K152" si="254">N152</f>
        <v/>
      </c>
      <c r="M152" s="98" t="str">
        <f t="shared" ref="M152" si="255">IF(H152="X",2,"")</f>
        <v/>
      </c>
      <c r="N152" s="98" t="str">
        <f t="shared" ref="N152" si="256">IF(H152="X","Por favor justifique su Concepto","")</f>
        <v/>
      </c>
    </row>
    <row r="153" spans="1:16" s="4" customFormat="1" ht="30" customHeight="1" x14ac:dyDescent="0.3">
      <c r="A153" s="21" t="s">
        <v>79</v>
      </c>
      <c r="B153" s="22"/>
      <c r="D153" s="55" t="s">
        <v>692</v>
      </c>
      <c r="E153" s="140" t="s">
        <v>795</v>
      </c>
      <c r="F153" s="140"/>
      <c r="G153" s="108" t="s">
        <v>513</v>
      </c>
      <c r="H153" s="108" t="s">
        <v>514</v>
      </c>
      <c r="I153" s="108" t="s">
        <v>515</v>
      </c>
      <c r="J153" s="59"/>
      <c r="K153" s="57" t="str">
        <f t="shared" ref="K153" si="257">N153</f>
        <v/>
      </c>
      <c r="M153" s="98" t="str">
        <f t="shared" ref="M153" si="258">IF(H153="X",2,"")</f>
        <v/>
      </c>
      <c r="N153" s="98" t="str">
        <f t="shared" ref="N153" si="259">IF(H153="X","Por favor justifique su Concepto","")</f>
        <v/>
      </c>
    </row>
    <row r="154" spans="1:16" s="4" customFormat="1" ht="30" customHeight="1" x14ac:dyDescent="0.3">
      <c r="A154" s="21" t="s">
        <v>79</v>
      </c>
      <c r="B154" s="22"/>
      <c r="D154" s="15" t="s">
        <v>693</v>
      </c>
      <c r="E154" s="139" t="s">
        <v>796</v>
      </c>
      <c r="F154" s="139"/>
      <c r="G154" s="108" t="s">
        <v>513</v>
      </c>
      <c r="H154" s="108" t="s">
        <v>514</v>
      </c>
      <c r="I154" s="108" t="s">
        <v>515</v>
      </c>
      <c r="J154" s="59"/>
      <c r="K154" s="57" t="str">
        <f t="shared" ref="K154" si="260">N154</f>
        <v/>
      </c>
      <c r="M154" s="98" t="str">
        <f t="shared" ref="M154" si="261">IF(H154="X",2,"")</f>
        <v/>
      </c>
      <c r="N154" s="98" t="str">
        <f t="shared" ref="N154" si="262">IF(H154="X","Por favor justifique su Concepto","")</f>
        <v/>
      </c>
    </row>
    <row r="155" spans="1:16" s="4" customFormat="1" ht="30" customHeight="1" x14ac:dyDescent="0.3">
      <c r="A155" s="21" t="s">
        <v>79</v>
      </c>
      <c r="B155" s="22"/>
      <c r="D155" s="55" t="s">
        <v>694</v>
      </c>
      <c r="E155" s="140" t="s">
        <v>797</v>
      </c>
      <c r="F155" s="140"/>
      <c r="G155" s="108" t="s">
        <v>513</v>
      </c>
      <c r="H155" s="108" t="s">
        <v>514</v>
      </c>
      <c r="I155" s="108" t="s">
        <v>515</v>
      </c>
      <c r="J155" s="59"/>
      <c r="K155" s="57" t="str">
        <f t="shared" ref="K155" si="263">N155</f>
        <v/>
      </c>
      <c r="M155" s="98" t="str">
        <f t="shared" ref="M155" si="264">IF(H155="X",2,"")</f>
        <v/>
      </c>
      <c r="N155" s="98" t="str">
        <f t="shared" ref="N155" si="265">IF(H155="X","Por favor justifique su Concepto","")</f>
        <v/>
      </c>
    </row>
    <row r="156" spans="1:16" s="4" customFormat="1" ht="42" customHeight="1" x14ac:dyDescent="0.3">
      <c r="A156" s="21" t="s">
        <v>79</v>
      </c>
      <c r="B156" s="22"/>
      <c r="D156" s="15" t="s">
        <v>695</v>
      </c>
      <c r="E156" s="139" t="s">
        <v>798</v>
      </c>
      <c r="F156" s="139"/>
      <c r="G156" s="108" t="s">
        <v>513</v>
      </c>
      <c r="H156" s="108" t="s">
        <v>514</v>
      </c>
      <c r="I156" s="108" t="s">
        <v>515</v>
      </c>
      <c r="J156" s="59"/>
      <c r="K156" s="57" t="str">
        <f t="shared" ref="K156" si="266">N156</f>
        <v/>
      </c>
      <c r="M156" s="98" t="str">
        <f t="shared" ref="M156" si="267">IF(H156="X",2,"")</f>
        <v/>
      </c>
      <c r="N156" s="98" t="str">
        <f t="shared" ref="N156" si="268">IF(H156="X","Por favor justifique su Concepto","")</f>
        <v/>
      </c>
    </row>
    <row r="157" spans="1:16" s="4" customFormat="1" ht="42" customHeight="1" x14ac:dyDescent="0.3">
      <c r="A157" s="21" t="s">
        <v>79</v>
      </c>
      <c r="B157" s="22"/>
      <c r="D157" s="55" t="s">
        <v>696</v>
      </c>
      <c r="E157" s="140" t="s">
        <v>799</v>
      </c>
      <c r="F157" s="140"/>
      <c r="G157" s="108" t="s">
        <v>513</v>
      </c>
      <c r="H157" s="108" t="s">
        <v>514</v>
      </c>
      <c r="I157" s="108" t="s">
        <v>515</v>
      </c>
      <c r="J157" s="59"/>
      <c r="K157" s="57" t="str">
        <f t="shared" ref="K157" si="269">N157</f>
        <v/>
      </c>
      <c r="M157" s="98" t="str">
        <f t="shared" ref="M157" si="270">IF(H157="X",2,"")</f>
        <v/>
      </c>
      <c r="N157" s="98" t="str">
        <f t="shared" ref="N157" si="271">IF(H157="X","Por favor justifique su Concepto","")</f>
        <v/>
      </c>
    </row>
    <row r="158" spans="1:16" s="4" customFormat="1" ht="30" customHeight="1" x14ac:dyDescent="0.3">
      <c r="A158" s="21" t="s">
        <v>79</v>
      </c>
      <c r="B158" s="22"/>
      <c r="D158" s="15" t="s">
        <v>697</v>
      </c>
      <c r="E158" s="139" t="s">
        <v>800</v>
      </c>
      <c r="F158" s="139"/>
      <c r="G158" s="108" t="s">
        <v>513</v>
      </c>
      <c r="H158" s="108" t="s">
        <v>514</v>
      </c>
      <c r="I158" s="108" t="s">
        <v>515</v>
      </c>
      <c r="J158" s="59"/>
      <c r="K158" s="57" t="str">
        <f t="shared" ref="K158" si="272">N158</f>
        <v/>
      </c>
      <c r="M158" s="98" t="str">
        <f t="shared" ref="M158" si="273">IF(H158="X",2,"")</f>
        <v/>
      </c>
      <c r="N158" s="98" t="str">
        <f t="shared" ref="N158" si="274">IF(H158="X","Por favor justifique su Concepto","")</f>
        <v/>
      </c>
    </row>
    <row r="159" spans="1:16" s="4" customFormat="1" ht="30" customHeight="1" x14ac:dyDescent="0.3">
      <c r="A159" s="21" t="s">
        <v>79</v>
      </c>
      <c r="B159" s="22"/>
      <c r="D159" s="55" t="s">
        <v>698</v>
      </c>
      <c r="E159" s="140" t="s">
        <v>801</v>
      </c>
      <c r="F159" s="140"/>
      <c r="G159" s="108" t="s">
        <v>513</v>
      </c>
      <c r="H159" s="108" t="s">
        <v>514</v>
      </c>
      <c r="I159" s="108" t="s">
        <v>515</v>
      </c>
      <c r="J159" s="59"/>
      <c r="K159" s="57" t="str">
        <f t="shared" ref="K159" si="275">N159</f>
        <v/>
      </c>
      <c r="M159" s="98" t="str">
        <f t="shared" ref="M159" si="276">IF(H159="X",2,"")</f>
        <v/>
      </c>
      <c r="N159" s="98" t="str">
        <f t="shared" ref="N159" si="277">IF(H159="X","Por favor justifique su Concepto","")</f>
        <v/>
      </c>
    </row>
    <row r="160" spans="1:16" s="4" customFormat="1" ht="30" customHeight="1" x14ac:dyDescent="0.3">
      <c r="A160" s="21" t="s">
        <v>79</v>
      </c>
      <c r="B160" s="22"/>
      <c r="D160" s="15" t="s">
        <v>699</v>
      </c>
      <c r="E160" s="139" t="s">
        <v>802</v>
      </c>
      <c r="F160" s="139"/>
      <c r="G160" s="108" t="s">
        <v>513</v>
      </c>
      <c r="H160" s="108" t="s">
        <v>514</v>
      </c>
      <c r="I160" s="108" t="s">
        <v>515</v>
      </c>
      <c r="J160" s="59"/>
      <c r="K160" s="57" t="str">
        <f t="shared" ref="K160" si="278">N160</f>
        <v/>
      </c>
      <c r="M160" s="98" t="str">
        <f t="shared" ref="M160" si="279">IF(H160="X",2,"")</f>
        <v/>
      </c>
      <c r="N160" s="98" t="str">
        <f t="shared" ref="N160" si="280">IF(H160="X","Por favor justifique su Concepto","")</f>
        <v/>
      </c>
    </row>
    <row r="161" spans="1:16" s="4" customFormat="1" ht="30" customHeight="1" x14ac:dyDescent="0.3">
      <c r="A161" s="21" t="s">
        <v>79</v>
      </c>
      <c r="B161" s="22"/>
      <c r="D161" s="55" t="s">
        <v>700</v>
      </c>
      <c r="E161" s="140" t="s">
        <v>803</v>
      </c>
      <c r="F161" s="140"/>
      <c r="G161" s="108" t="s">
        <v>513</v>
      </c>
      <c r="H161" s="108" t="s">
        <v>514</v>
      </c>
      <c r="I161" s="108" t="s">
        <v>515</v>
      </c>
      <c r="J161" s="59"/>
      <c r="K161" s="57" t="str">
        <f t="shared" ref="K161" si="281">N161</f>
        <v/>
      </c>
      <c r="M161" s="98" t="str">
        <f t="shared" ref="M161" si="282">IF(H161="X",2,"")</f>
        <v/>
      </c>
      <c r="N161" s="98" t="str">
        <f t="shared" ref="N161" si="283">IF(H161="X","Por favor justifique su Concepto","")</f>
        <v/>
      </c>
    </row>
    <row r="162" spans="1:16" s="4" customFormat="1" ht="20" customHeight="1" x14ac:dyDescent="0.3">
      <c r="A162" s="21" t="s">
        <v>79</v>
      </c>
      <c r="B162" s="22"/>
      <c r="D162" s="15" t="s">
        <v>701</v>
      </c>
      <c r="E162" s="139" t="s">
        <v>804</v>
      </c>
      <c r="F162" s="139"/>
      <c r="G162" s="108" t="s">
        <v>513</v>
      </c>
      <c r="H162" s="108" t="s">
        <v>514</v>
      </c>
      <c r="I162" s="108" t="s">
        <v>515</v>
      </c>
      <c r="J162" s="59"/>
      <c r="K162" s="57" t="str">
        <f t="shared" ref="K162" si="284">N162</f>
        <v/>
      </c>
      <c r="M162" s="98" t="str">
        <f t="shared" ref="M162" si="285">IF(H162="X",2,"")</f>
        <v/>
      </c>
      <c r="N162" s="98" t="str">
        <f t="shared" ref="N162" si="286">IF(H162="X","Por favor justifique su Concepto","")</f>
        <v/>
      </c>
    </row>
    <row r="163" spans="1:16" s="4" customFormat="1" ht="30" customHeight="1" x14ac:dyDescent="0.3">
      <c r="A163" s="21" t="s">
        <v>79</v>
      </c>
      <c r="B163" s="22"/>
      <c r="D163" s="55" t="s">
        <v>702</v>
      </c>
      <c r="E163" s="143" t="s">
        <v>805</v>
      </c>
      <c r="F163" s="144"/>
      <c r="G163" s="108" t="s">
        <v>513</v>
      </c>
      <c r="H163" s="108" t="s">
        <v>514</v>
      </c>
      <c r="I163" s="108" t="s">
        <v>515</v>
      </c>
      <c r="J163" s="59"/>
      <c r="K163" s="57" t="str">
        <f t="shared" ref="K163" si="287">N163</f>
        <v/>
      </c>
      <c r="M163" s="98" t="str">
        <f t="shared" ref="M163" si="288">IF(H163="X",2,"")</f>
        <v/>
      </c>
      <c r="N163" s="98" t="str">
        <f t="shared" ref="N163" si="289">IF(H163="X","Por favor justifique su Concepto","")</f>
        <v/>
      </c>
    </row>
    <row r="164" spans="1:16" s="4" customFormat="1" ht="15" customHeight="1" x14ac:dyDescent="0.3">
      <c r="A164" s="7"/>
      <c r="B164" s="25"/>
      <c r="D164" s="63" t="s">
        <v>521</v>
      </c>
      <c r="E164" s="60"/>
      <c r="F164" s="60"/>
      <c r="G164" s="64"/>
      <c r="H164" s="64"/>
      <c r="I164" s="64"/>
      <c r="J164" s="64"/>
      <c r="K164" s="60"/>
      <c r="L164" s="19" t="s">
        <v>490</v>
      </c>
      <c r="M164" s="98" t="str">
        <f t="shared" si="89"/>
        <v/>
      </c>
      <c r="N164" s="98" t="str">
        <f t="shared" si="90"/>
        <v/>
      </c>
    </row>
    <row r="165" spans="1:16" s="4" customFormat="1" ht="20" customHeight="1" x14ac:dyDescent="0.3">
      <c r="A165" s="21" t="s">
        <v>289</v>
      </c>
      <c r="B165" s="22"/>
      <c r="D165" s="55" t="s">
        <v>806</v>
      </c>
      <c r="E165" s="143" t="s">
        <v>841</v>
      </c>
      <c r="F165" s="144"/>
      <c r="G165" s="108" t="s">
        <v>513</v>
      </c>
      <c r="H165" s="108" t="s">
        <v>514</v>
      </c>
      <c r="I165" s="108" t="s">
        <v>515</v>
      </c>
      <c r="J165" s="59"/>
      <c r="K165" s="57" t="str">
        <f t="shared" ref="K165:K184" si="290">N165</f>
        <v/>
      </c>
      <c r="M165" s="98" t="str">
        <f t="shared" si="89"/>
        <v/>
      </c>
      <c r="N165" s="98" t="str">
        <f t="shared" si="90"/>
        <v/>
      </c>
    </row>
    <row r="166" spans="1:16" s="4" customFormat="1" ht="20" customHeight="1" x14ac:dyDescent="0.3">
      <c r="A166" s="21" t="s">
        <v>289</v>
      </c>
      <c r="B166" s="22"/>
      <c r="D166" s="15" t="s">
        <v>807</v>
      </c>
      <c r="E166" s="145" t="s">
        <v>842</v>
      </c>
      <c r="F166" s="146"/>
      <c r="G166" s="108" t="s">
        <v>513</v>
      </c>
      <c r="H166" s="108" t="s">
        <v>514</v>
      </c>
      <c r="I166" s="108" t="s">
        <v>515</v>
      </c>
      <c r="J166" s="59"/>
      <c r="K166" s="57" t="str">
        <f t="shared" si="290"/>
        <v/>
      </c>
      <c r="M166" s="98" t="str">
        <f t="shared" si="89"/>
        <v/>
      </c>
      <c r="N166" s="98" t="str">
        <f t="shared" si="90"/>
        <v/>
      </c>
    </row>
    <row r="167" spans="1:16" s="4" customFormat="1" ht="42" customHeight="1" x14ac:dyDescent="0.3">
      <c r="A167" s="21" t="s">
        <v>289</v>
      </c>
      <c r="B167" s="22"/>
      <c r="D167" s="55" t="s">
        <v>808</v>
      </c>
      <c r="E167" s="143" t="s">
        <v>843</v>
      </c>
      <c r="F167" s="144"/>
      <c r="G167" s="108" t="s">
        <v>513</v>
      </c>
      <c r="H167" s="108" t="s">
        <v>514</v>
      </c>
      <c r="I167" s="108" t="s">
        <v>515</v>
      </c>
      <c r="J167" s="59"/>
      <c r="K167" s="57" t="str">
        <f t="shared" si="290"/>
        <v/>
      </c>
      <c r="M167" s="98" t="str">
        <f t="shared" si="89"/>
        <v/>
      </c>
      <c r="N167" s="98" t="str">
        <f t="shared" si="90"/>
        <v/>
      </c>
    </row>
    <row r="168" spans="1:16" s="4" customFormat="1" ht="30" customHeight="1" x14ac:dyDescent="0.3">
      <c r="A168" s="21" t="s">
        <v>289</v>
      </c>
      <c r="B168" s="22"/>
      <c r="D168" s="15" t="s">
        <v>809</v>
      </c>
      <c r="E168" s="145" t="s">
        <v>844</v>
      </c>
      <c r="F168" s="146"/>
      <c r="G168" s="108" t="s">
        <v>513</v>
      </c>
      <c r="H168" s="108" t="s">
        <v>514</v>
      </c>
      <c r="I168" s="108" t="s">
        <v>515</v>
      </c>
      <c r="J168" s="59"/>
      <c r="K168" s="57" t="str">
        <f t="shared" si="290"/>
        <v/>
      </c>
      <c r="M168" s="98" t="str">
        <f t="shared" si="89"/>
        <v/>
      </c>
      <c r="N168" s="98" t="str">
        <f t="shared" si="90"/>
        <v/>
      </c>
    </row>
    <row r="169" spans="1:16" s="4" customFormat="1" ht="42" customHeight="1" x14ac:dyDescent="0.3">
      <c r="A169" s="21" t="s">
        <v>289</v>
      </c>
      <c r="B169" s="22"/>
      <c r="D169" s="55" t="s">
        <v>810</v>
      </c>
      <c r="E169" s="143" t="s">
        <v>845</v>
      </c>
      <c r="F169" s="144"/>
      <c r="G169" s="108" t="s">
        <v>513</v>
      </c>
      <c r="H169" s="108" t="s">
        <v>514</v>
      </c>
      <c r="I169" s="108" t="s">
        <v>515</v>
      </c>
      <c r="J169" s="59"/>
      <c r="K169" s="57" t="str">
        <f t="shared" si="290"/>
        <v/>
      </c>
      <c r="M169" s="98" t="str">
        <f t="shared" si="89"/>
        <v/>
      </c>
      <c r="N169" s="98" t="str">
        <f t="shared" si="90"/>
        <v/>
      </c>
    </row>
    <row r="170" spans="1:16" s="4" customFormat="1" ht="54" customHeight="1" x14ac:dyDescent="0.3">
      <c r="A170" s="21" t="s">
        <v>289</v>
      </c>
      <c r="B170" s="22"/>
      <c r="D170" s="15" t="s">
        <v>811</v>
      </c>
      <c r="E170" s="145" t="s">
        <v>846</v>
      </c>
      <c r="F170" s="146"/>
      <c r="G170" s="108" t="s">
        <v>513</v>
      </c>
      <c r="H170" s="108" t="s">
        <v>514</v>
      </c>
      <c r="I170" s="108" t="s">
        <v>515</v>
      </c>
      <c r="J170" s="59"/>
      <c r="K170" s="57" t="str">
        <f t="shared" si="290"/>
        <v/>
      </c>
      <c r="M170" s="98" t="str">
        <f t="shared" si="89"/>
        <v/>
      </c>
      <c r="N170" s="98" t="str">
        <f t="shared" si="90"/>
        <v/>
      </c>
    </row>
    <row r="171" spans="1:16" s="4" customFormat="1" ht="54" customHeight="1" x14ac:dyDescent="0.3">
      <c r="A171" s="21" t="s">
        <v>289</v>
      </c>
      <c r="B171" s="22"/>
      <c r="D171" s="55" t="s">
        <v>812</v>
      </c>
      <c r="E171" s="143" t="s">
        <v>847</v>
      </c>
      <c r="F171" s="144"/>
      <c r="G171" s="108" t="s">
        <v>513</v>
      </c>
      <c r="H171" s="108" t="s">
        <v>514</v>
      </c>
      <c r="I171" s="108" t="s">
        <v>515</v>
      </c>
      <c r="J171" s="59"/>
      <c r="K171" s="57" t="str">
        <f t="shared" si="290"/>
        <v/>
      </c>
      <c r="M171" s="98" t="str">
        <f t="shared" si="89"/>
        <v/>
      </c>
      <c r="N171" s="98" t="str">
        <f t="shared" si="90"/>
        <v/>
      </c>
    </row>
    <row r="172" spans="1:16" s="4" customFormat="1" ht="42" customHeight="1" x14ac:dyDescent="0.3">
      <c r="A172" s="21" t="s">
        <v>289</v>
      </c>
      <c r="B172" s="22"/>
      <c r="D172" s="15" t="s">
        <v>813</v>
      </c>
      <c r="E172" s="145" t="s">
        <v>848</v>
      </c>
      <c r="F172" s="146"/>
      <c r="G172" s="108" t="s">
        <v>513</v>
      </c>
      <c r="H172" s="108" t="s">
        <v>514</v>
      </c>
      <c r="I172" s="108" t="s">
        <v>515</v>
      </c>
      <c r="J172" s="59"/>
      <c r="K172" s="57" t="str">
        <f t="shared" si="290"/>
        <v/>
      </c>
      <c r="M172" s="98" t="str">
        <f t="shared" si="89"/>
        <v/>
      </c>
      <c r="N172" s="98" t="str">
        <f t="shared" si="90"/>
        <v/>
      </c>
    </row>
    <row r="173" spans="1:16" s="4" customFormat="1" ht="30" customHeight="1" x14ac:dyDescent="0.3">
      <c r="A173" s="21" t="s">
        <v>289</v>
      </c>
      <c r="B173" s="22"/>
      <c r="D173" s="55" t="s">
        <v>814</v>
      </c>
      <c r="E173" s="143" t="s">
        <v>849</v>
      </c>
      <c r="F173" s="144"/>
      <c r="G173" s="108" t="s">
        <v>513</v>
      </c>
      <c r="H173" s="108" t="s">
        <v>514</v>
      </c>
      <c r="I173" s="108" t="s">
        <v>515</v>
      </c>
      <c r="J173" s="59"/>
      <c r="K173" s="57" t="str">
        <f t="shared" si="290"/>
        <v/>
      </c>
      <c r="M173" s="98" t="str">
        <f t="shared" si="89"/>
        <v/>
      </c>
      <c r="N173" s="98" t="str">
        <f t="shared" si="90"/>
        <v/>
      </c>
    </row>
    <row r="174" spans="1:16" s="4" customFormat="1" ht="30" customHeight="1" x14ac:dyDescent="0.3">
      <c r="A174" s="21" t="s">
        <v>289</v>
      </c>
      <c r="B174" s="22"/>
      <c r="D174" s="15" t="s">
        <v>815</v>
      </c>
      <c r="E174" s="145" t="s">
        <v>850</v>
      </c>
      <c r="F174" s="146"/>
      <c r="G174" s="108" t="s">
        <v>513</v>
      </c>
      <c r="H174" s="108" t="s">
        <v>514</v>
      </c>
      <c r="I174" s="108" t="s">
        <v>515</v>
      </c>
      <c r="J174" s="59"/>
      <c r="K174" s="57" t="str">
        <f t="shared" si="290"/>
        <v/>
      </c>
      <c r="M174" s="98" t="str">
        <f t="shared" si="89"/>
        <v/>
      </c>
      <c r="N174" s="98" t="str">
        <f t="shared" si="90"/>
        <v/>
      </c>
    </row>
    <row r="175" spans="1:16" s="4" customFormat="1" ht="30" customHeight="1" x14ac:dyDescent="0.3">
      <c r="A175" s="21" t="s">
        <v>289</v>
      </c>
      <c r="B175" s="22"/>
      <c r="D175" s="55" t="s">
        <v>816</v>
      </c>
      <c r="E175" s="143" t="s">
        <v>851</v>
      </c>
      <c r="F175" s="144"/>
      <c r="G175" s="108" t="s">
        <v>513</v>
      </c>
      <c r="H175" s="108" t="s">
        <v>514</v>
      </c>
      <c r="I175" s="108" t="s">
        <v>515</v>
      </c>
      <c r="J175" s="59"/>
      <c r="K175" s="57" t="str">
        <f t="shared" si="290"/>
        <v/>
      </c>
      <c r="M175" s="98" t="str">
        <f t="shared" si="89"/>
        <v/>
      </c>
      <c r="N175" s="98" t="str">
        <f t="shared" si="90"/>
        <v/>
      </c>
    </row>
    <row r="176" spans="1:16" s="4" customFormat="1" ht="20" customHeight="1" x14ac:dyDescent="0.3">
      <c r="A176" s="21" t="s">
        <v>289</v>
      </c>
      <c r="B176" s="22"/>
      <c r="D176" s="15" t="s">
        <v>817</v>
      </c>
      <c r="E176" s="145" t="s">
        <v>852</v>
      </c>
      <c r="F176" s="146"/>
      <c r="G176" s="108" t="s">
        <v>513</v>
      </c>
      <c r="H176" s="108" t="s">
        <v>514</v>
      </c>
      <c r="I176" s="108" t="s">
        <v>515</v>
      </c>
      <c r="J176" s="59"/>
      <c r="K176" s="57" t="str">
        <f t="shared" si="290"/>
        <v/>
      </c>
      <c r="M176" s="98" t="str">
        <f t="shared" si="89"/>
        <v/>
      </c>
      <c r="N176" s="98" t="str">
        <f t="shared" si="90"/>
        <v/>
      </c>
    </row>
    <row r="177" spans="1:16" s="4" customFormat="1" ht="20" customHeight="1" x14ac:dyDescent="0.3">
      <c r="A177" s="21" t="s">
        <v>289</v>
      </c>
      <c r="B177" s="22"/>
      <c r="D177" s="55" t="s">
        <v>818</v>
      </c>
      <c r="E177" s="143" t="s">
        <v>853</v>
      </c>
      <c r="F177" s="144"/>
      <c r="G177" s="108" t="s">
        <v>513</v>
      </c>
      <c r="H177" s="108" t="s">
        <v>514</v>
      </c>
      <c r="I177" s="108" t="s">
        <v>515</v>
      </c>
      <c r="J177" s="59"/>
      <c r="K177" s="57" t="str">
        <f t="shared" si="290"/>
        <v/>
      </c>
      <c r="M177" s="98" t="str">
        <f t="shared" si="89"/>
        <v/>
      </c>
      <c r="N177" s="98" t="str">
        <f t="shared" si="90"/>
        <v/>
      </c>
    </row>
    <row r="178" spans="1:16" s="4" customFormat="1" ht="30" customHeight="1" x14ac:dyDescent="0.3">
      <c r="A178" s="21" t="s">
        <v>289</v>
      </c>
      <c r="B178" s="22"/>
      <c r="D178" s="15" t="s">
        <v>819</v>
      </c>
      <c r="E178" s="139" t="s">
        <v>854</v>
      </c>
      <c r="F178" s="139"/>
      <c r="G178" s="108" t="s">
        <v>513</v>
      </c>
      <c r="H178" s="108" t="s">
        <v>514</v>
      </c>
      <c r="I178" s="108" t="s">
        <v>515</v>
      </c>
      <c r="J178" s="59"/>
      <c r="K178" s="57" t="str">
        <f t="shared" si="290"/>
        <v/>
      </c>
      <c r="M178" s="98" t="str">
        <f t="shared" si="89"/>
        <v/>
      </c>
      <c r="N178" s="98" t="str">
        <f t="shared" si="90"/>
        <v/>
      </c>
    </row>
    <row r="179" spans="1:16" s="4" customFormat="1" ht="30" customHeight="1" x14ac:dyDescent="0.3">
      <c r="A179" s="21" t="s">
        <v>289</v>
      </c>
      <c r="B179" s="22"/>
      <c r="D179" s="55" t="s">
        <v>820</v>
      </c>
      <c r="E179" s="140" t="s">
        <v>855</v>
      </c>
      <c r="F179" s="140"/>
      <c r="G179" s="108" t="s">
        <v>513</v>
      </c>
      <c r="H179" s="108" t="s">
        <v>514</v>
      </c>
      <c r="I179" s="108" t="s">
        <v>515</v>
      </c>
      <c r="J179" s="59"/>
      <c r="K179" s="57" t="str">
        <f t="shared" si="290"/>
        <v/>
      </c>
      <c r="M179" s="98" t="str">
        <f t="shared" si="89"/>
        <v/>
      </c>
      <c r="N179" s="98" t="str">
        <f t="shared" si="90"/>
        <v/>
      </c>
    </row>
    <row r="180" spans="1:16" s="4" customFormat="1" ht="30" customHeight="1" x14ac:dyDescent="0.3">
      <c r="A180" s="21" t="s">
        <v>289</v>
      </c>
      <c r="B180" s="22"/>
      <c r="D180" s="15" t="s">
        <v>821</v>
      </c>
      <c r="E180" s="139" t="s">
        <v>856</v>
      </c>
      <c r="F180" s="139"/>
      <c r="G180" s="108" t="s">
        <v>513</v>
      </c>
      <c r="H180" s="108" t="s">
        <v>514</v>
      </c>
      <c r="I180" s="108" t="s">
        <v>515</v>
      </c>
      <c r="J180" s="59"/>
      <c r="K180" s="57" t="str">
        <f t="shared" si="290"/>
        <v/>
      </c>
      <c r="M180" s="98" t="str">
        <f t="shared" si="89"/>
        <v/>
      </c>
      <c r="N180" s="98" t="str">
        <f t="shared" si="90"/>
        <v/>
      </c>
    </row>
    <row r="181" spans="1:16" s="4" customFormat="1" ht="30" customHeight="1" x14ac:dyDescent="0.3">
      <c r="A181" s="21" t="s">
        <v>289</v>
      </c>
      <c r="B181" s="22"/>
      <c r="D181" s="55" t="s">
        <v>822</v>
      </c>
      <c r="E181" s="140" t="s">
        <v>857</v>
      </c>
      <c r="F181" s="140"/>
      <c r="G181" s="108" t="s">
        <v>513</v>
      </c>
      <c r="H181" s="108" t="s">
        <v>514</v>
      </c>
      <c r="I181" s="108" t="s">
        <v>515</v>
      </c>
      <c r="J181" s="59"/>
      <c r="K181" s="57" t="str">
        <f t="shared" si="290"/>
        <v/>
      </c>
      <c r="M181" s="98" t="str">
        <f t="shared" si="89"/>
        <v/>
      </c>
      <c r="N181" s="98" t="str">
        <f t="shared" si="90"/>
        <v/>
      </c>
    </row>
    <row r="182" spans="1:16" s="4" customFormat="1" ht="20" customHeight="1" x14ac:dyDescent="0.3">
      <c r="A182" s="21" t="s">
        <v>289</v>
      </c>
      <c r="B182" s="22"/>
      <c r="D182" s="15" t="s">
        <v>823</v>
      </c>
      <c r="E182" s="139" t="s">
        <v>858</v>
      </c>
      <c r="F182" s="139"/>
      <c r="G182" s="108" t="s">
        <v>513</v>
      </c>
      <c r="H182" s="108" t="s">
        <v>514</v>
      </c>
      <c r="I182" s="108" t="s">
        <v>515</v>
      </c>
      <c r="J182" s="59"/>
      <c r="K182" s="57" t="str">
        <f t="shared" si="290"/>
        <v/>
      </c>
      <c r="M182" s="98" t="str">
        <f t="shared" si="89"/>
        <v/>
      </c>
      <c r="N182" s="98" t="str">
        <f t="shared" si="90"/>
        <v/>
      </c>
    </row>
    <row r="183" spans="1:16" s="4" customFormat="1" ht="20" customHeight="1" x14ac:dyDescent="0.3">
      <c r="A183" s="21" t="s">
        <v>289</v>
      </c>
      <c r="B183" s="22"/>
      <c r="D183" s="55" t="s">
        <v>824</v>
      </c>
      <c r="E183" s="140" t="s">
        <v>859</v>
      </c>
      <c r="F183" s="140"/>
      <c r="G183" s="108" t="s">
        <v>513</v>
      </c>
      <c r="H183" s="108" t="s">
        <v>514</v>
      </c>
      <c r="I183" s="108" t="s">
        <v>515</v>
      </c>
      <c r="J183" s="59"/>
      <c r="K183" s="57" t="str">
        <f t="shared" si="290"/>
        <v/>
      </c>
      <c r="M183" s="98" t="str">
        <f t="shared" si="89"/>
        <v/>
      </c>
      <c r="N183" s="98" t="str">
        <f t="shared" si="90"/>
        <v/>
      </c>
    </row>
    <row r="184" spans="1:16" s="4" customFormat="1" ht="20" customHeight="1" x14ac:dyDescent="0.3">
      <c r="A184" s="21" t="s">
        <v>289</v>
      </c>
      <c r="B184" s="22"/>
      <c r="D184" s="15" t="s">
        <v>825</v>
      </c>
      <c r="E184" s="139" t="s">
        <v>860</v>
      </c>
      <c r="F184" s="139"/>
      <c r="G184" s="108" t="s">
        <v>513</v>
      </c>
      <c r="H184" s="108" t="s">
        <v>514</v>
      </c>
      <c r="I184" s="108" t="s">
        <v>515</v>
      </c>
      <c r="J184" s="59"/>
      <c r="K184" s="57" t="str">
        <f t="shared" si="290"/>
        <v/>
      </c>
      <c r="M184" s="98" t="str">
        <f t="shared" si="89"/>
        <v/>
      </c>
      <c r="N184" s="98" t="str">
        <f t="shared" si="90"/>
        <v/>
      </c>
    </row>
    <row r="185" spans="1:16" s="4" customFormat="1" ht="20" customHeight="1" x14ac:dyDescent="0.3">
      <c r="A185" s="21"/>
      <c r="B185" s="22"/>
      <c r="D185" s="55" t="s">
        <v>826</v>
      </c>
      <c r="E185" s="140" t="s">
        <v>861</v>
      </c>
      <c r="F185" s="140"/>
      <c r="G185" s="108" t="s">
        <v>513</v>
      </c>
      <c r="H185" s="108" t="s">
        <v>514</v>
      </c>
      <c r="I185" s="108" t="s">
        <v>515</v>
      </c>
      <c r="J185" s="59"/>
      <c r="K185" s="57" t="str">
        <f t="shared" ref="K185" si="291">N185</f>
        <v/>
      </c>
      <c r="M185" s="98" t="str">
        <f t="shared" ref="M185" si="292">IF(H185="X",2,"")</f>
        <v/>
      </c>
      <c r="N185" s="98" t="str">
        <f t="shared" ref="N185" si="293">IF(H185="X","Por favor justifique su Concepto","")</f>
        <v/>
      </c>
    </row>
    <row r="186" spans="1:16" s="4" customFormat="1" ht="30" customHeight="1" x14ac:dyDescent="0.3">
      <c r="A186" s="21"/>
      <c r="B186" s="22"/>
      <c r="D186" s="15" t="s">
        <v>827</v>
      </c>
      <c r="E186" s="139" t="s">
        <v>862</v>
      </c>
      <c r="F186" s="139"/>
      <c r="G186" s="108" t="s">
        <v>513</v>
      </c>
      <c r="H186" s="108" t="s">
        <v>514</v>
      </c>
      <c r="I186" s="108" t="s">
        <v>515</v>
      </c>
      <c r="J186" s="59"/>
      <c r="K186" s="57" t="str">
        <f t="shared" ref="K186" si="294">N186</f>
        <v/>
      </c>
      <c r="M186" s="98" t="str">
        <f t="shared" ref="M186" si="295">IF(H186="X",2,"")</f>
        <v/>
      </c>
      <c r="N186" s="98" t="str">
        <f t="shared" ref="N186" si="296">IF(H186="X","Por favor justifique su Concepto","")</f>
        <v/>
      </c>
    </row>
    <row r="187" spans="1:16" s="4" customFormat="1" ht="30" customHeight="1" x14ac:dyDescent="0.3">
      <c r="A187" s="21"/>
      <c r="B187" s="22"/>
      <c r="D187" s="55" t="s">
        <v>828</v>
      </c>
      <c r="E187" s="140" t="s">
        <v>863</v>
      </c>
      <c r="F187" s="140"/>
      <c r="G187" s="108" t="s">
        <v>513</v>
      </c>
      <c r="H187" s="108" t="s">
        <v>514</v>
      </c>
      <c r="I187" s="108" t="s">
        <v>515</v>
      </c>
      <c r="J187" s="59"/>
      <c r="K187" s="57" t="str">
        <f t="shared" ref="K187" si="297">N187</f>
        <v/>
      </c>
      <c r="M187" s="98" t="str">
        <f t="shared" ref="M187" si="298">IF(H187="X",2,"")</f>
        <v/>
      </c>
      <c r="N187" s="98" t="str">
        <f t="shared" ref="N187" si="299">IF(H187="X","Por favor justifique su Concepto","")</f>
        <v/>
      </c>
    </row>
    <row r="188" spans="1:16" s="4" customFormat="1" ht="20" customHeight="1" x14ac:dyDescent="0.3">
      <c r="A188" s="21"/>
      <c r="B188" s="22"/>
      <c r="D188" s="15" t="s">
        <v>829</v>
      </c>
      <c r="E188" s="139" t="s">
        <v>864</v>
      </c>
      <c r="F188" s="139"/>
      <c r="G188" s="108" t="s">
        <v>513</v>
      </c>
      <c r="H188" s="108" t="s">
        <v>514</v>
      </c>
      <c r="I188" s="108" t="s">
        <v>515</v>
      </c>
      <c r="J188" s="59"/>
      <c r="K188" s="57" t="str">
        <f t="shared" ref="K188" si="300">N188</f>
        <v/>
      </c>
      <c r="M188" s="98" t="str">
        <f t="shared" ref="M188" si="301">IF(H188="X",2,"")</f>
        <v/>
      </c>
      <c r="N188" s="98" t="str">
        <f t="shared" ref="N188" si="302">IF(H188="X","Por favor justifique su Concepto","")</f>
        <v/>
      </c>
    </row>
    <row r="189" spans="1:16" s="4" customFormat="1" ht="20" customHeight="1" x14ac:dyDescent="0.3">
      <c r="A189" s="21"/>
      <c r="B189" s="22"/>
      <c r="D189" s="55" t="s">
        <v>830</v>
      </c>
      <c r="E189" s="140" t="s">
        <v>865</v>
      </c>
      <c r="F189" s="140"/>
      <c r="G189" s="108" t="s">
        <v>513</v>
      </c>
      <c r="H189" s="108" t="s">
        <v>514</v>
      </c>
      <c r="I189" s="108" t="s">
        <v>515</v>
      </c>
      <c r="J189" s="59"/>
      <c r="K189" s="57" t="str">
        <f t="shared" ref="K189" si="303">N189</f>
        <v/>
      </c>
      <c r="M189" s="98" t="str">
        <f t="shared" ref="M189" si="304">IF(H189="X",2,"")</f>
        <v/>
      </c>
      <c r="N189" s="98" t="str">
        <f t="shared" ref="N189" si="305">IF(H189="X","Por favor justifique su Concepto","")</f>
        <v/>
      </c>
    </row>
    <row r="190" spans="1:16" s="4" customFormat="1" ht="30" customHeight="1" x14ac:dyDescent="0.3">
      <c r="A190" s="21"/>
      <c r="B190" s="22"/>
      <c r="D190" s="15" t="s">
        <v>831</v>
      </c>
      <c r="E190" s="139" t="s">
        <v>866</v>
      </c>
      <c r="F190" s="139"/>
      <c r="G190" s="108" t="s">
        <v>513</v>
      </c>
      <c r="H190" s="108" t="s">
        <v>514</v>
      </c>
      <c r="I190" s="108" t="s">
        <v>515</v>
      </c>
      <c r="J190" s="59"/>
      <c r="K190" s="57" t="str">
        <f t="shared" ref="K190" si="306">N190</f>
        <v/>
      </c>
      <c r="M190" s="98" t="str">
        <f t="shared" ref="M190" si="307">IF(H190="X",2,"")</f>
        <v/>
      </c>
      <c r="N190" s="98" t="str">
        <f t="shared" ref="N190" si="308">IF(H190="X","Por favor justifique su Concepto","")</f>
        <v/>
      </c>
    </row>
    <row r="191" spans="1:16" s="4" customFormat="1" ht="20" customHeight="1" x14ac:dyDescent="0.3">
      <c r="A191" s="21"/>
      <c r="B191" s="22"/>
      <c r="D191" s="55" t="s">
        <v>832</v>
      </c>
      <c r="E191" s="140" t="s">
        <v>867</v>
      </c>
      <c r="F191" s="140"/>
      <c r="G191" s="108" t="s">
        <v>513</v>
      </c>
      <c r="H191" s="108" t="s">
        <v>514</v>
      </c>
      <c r="I191" s="108" t="s">
        <v>515</v>
      </c>
      <c r="J191" s="59"/>
      <c r="K191" s="57" t="str">
        <f t="shared" ref="K191" si="309">N191</f>
        <v/>
      </c>
      <c r="M191" s="98" t="str">
        <f t="shared" ref="M191" si="310">IF(H191="X",2,"")</f>
        <v/>
      </c>
      <c r="N191" s="98" t="str">
        <f t="shared" ref="N191" si="311">IF(H191="X","Por favor justifique su Concepto","")</f>
        <v/>
      </c>
    </row>
    <row r="192" spans="1:16" s="4" customFormat="1" ht="20" customHeight="1" x14ac:dyDescent="0.3">
      <c r="A192" s="21"/>
      <c r="B192" s="22"/>
      <c r="D192" s="15" t="s">
        <v>833</v>
      </c>
      <c r="E192" s="139" t="s">
        <v>868</v>
      </c>
      <c r="F192" s="139"/>
      <c r="G192" s="108" t="s">
        <v>513</v>
      </c>
      <c r="H192" s="108" t="s">
        <v>514</v>
      </c>
      <c r="I192" s="108" t="s">
        <v>515</v>
      </c>
      <c r="J192" s="59"/>
      <c r="K192" s="57" t="str">
        <f t="shared" ref="K192" si="312">N192</f>
        <v/>
      </c>
      <c r="M192" s="98" t="str">
        <f t="shared" ref="M192" si="313">IF(H192="X",2,"")</f>
        <v/>
      </c>
      <c r="N192" s="98" t="str">
        <f t="shared" ref="N192" si="314">IF(H192="X","Por favor justifique su Concepto","")</f>
        <v/>
      </c>
    </row>
    <row r="193" spans="1:16" s="4" customFormat="1" ht="20" customHeight="1" x14ac:dyDescent="0.3">
      <c r="A193" s="21"/>
      <c r="B193" s="22"/>
      <c r="D193" s="55" t="s">
        <v>834</v>
      </c>
      <c r="E193" s="140" t="s">
        <v>869</v>
      </c>
      <c r="F193" s="140"/>
      <c r="G193" s="108" t="s">
        <v>513</v>
      </c>
      <c r="H193" s="108" t="s">
        <v>514</v>
      </c>
      <c r="I193" s="108" t="s">
        <v>515</v>
      </c>
      <c r="J193" s="59"/>
      <c r="K193" s="57" t="str">
        <f t="shared" ref="K193" si="315">N193</f>
        <v/>
      </c>
      <c r="M193" s="98" t="str">
        <f t="shared" ref="M193" si="316">IF(H193="X",2,"")</f>
        <v/>
      </c>
      <c r="N193" s="98" t="str">
        <f t="shared" ref="N193" si="317">IF(H193="X","Por favor justifique su Concepto","")</f>
        <v/>
      </c>
    </row>
    <row r="194" spans="1:16" s="4" customFormat="1" ht="20" customHeight="1" x14ac:dyDescent="0.3">
      <c r="A194" s="21"/>
      <c r="B194" s="22"/>
      <c r="D194" s="15" t="s">
        <v>835</v>
      </c>
      <c r="E194" s="139" t="s">
        <v>870</v>
      </c>
      <c r="F194" s="139"/>
      <c r="G194" s="108" t="s">
        <v>513</v>
      </c>
      <c r="H194" s="108" t="s">
        <v>514</v>
      </c>
      <c r="I194" s="108" t="s">
        <v>515</v>
      </c>
      <c r="J194" s="59"/>
      <c r="K194" s="57" t="str">
        <f t="shared" ref="K194" si="318">N194</f>
        <v/>
      </c>
      <c r="M194" s="98" t="str">
        <f t="shared" ref="M194" si="319">IF(H194="X",2,"")</f>
        <v/>
      </c>
      <c r="N194" s="98" t="str">
        <f t="shared" ref="N194" si="320">IF(H194="X","Por favor justifique su Concepto","")</f>
        <v/>
      </c>
    </row>
    <row r="195" spans="1:16" s="4" customFormat="1" ht="30" customHeight="1" x14ac:dyDescent="0.3">
      <c r="A195" s="21"/>
      <c r="B195" s="22"/>
      <c r="D195" s="55" t="s">
        <v>836</v>
      </c>
      <c r="E195" s="140" t="s">
        <v>871</v>
      </c>
      <c r="F195" s="140"/>
      <c r="G195" s="108" t="s">
        <v>513</v>
      </c>
      <c r="H195" s="108" t="s">
        <v>514</v>
      </c>
      <c r="I195" s="108" t="s">
        <v>515</v>
      </c>
      <c r="J195" s="59"/>
      <c r="K195" s="57" t="str">
        <f t="shared" ref="K195" si="321">N195</f>
        <v/>
      </c>
      <c r="M195" s="98" t="str">
        <f t="shared" ref="M195" si="322">IF(H195="X",2,"")</f>
        <v/>
      </c>
      <c r="N195" s="98" t="str">
        <f t="shared" ref="N195" si="323">IF(H195="X","Por favor justifique su Concepto","")</f>
        <v/>
      </c>
    </row>
    <row r="196" spans="1:16" s="4" customFormat="1" ht="30" customHeight="1" x14ac:dyDescent="0.3">
      <c r="A196" s="21"/>
      <c r="B196" s="22"/>
      <c r="D196" s="15" t="s">
        <v>837</v>
      </c>
      <c r="E196" s="139" t="s">
        <v>872</v>
      </c>
      <c r="F196" s="139"/>
      <c r="G196" s="108" t="s">
        <v>513</v>
      </c>
      <c r="H196" s="108" t="s">
        <v>514</v>
      </c>
      <c r="I196" s="108" t="s">
        <v>515</v>
      </c>
      <c r="J196" s="59"/>
      <c r="K196" s="57" t="str">
        <f t="shared" ref="K196" si="324">N196</f>
        <v/>
      </c>
      <c r="M196" s="98" t="str">
        <f t="shared" ref="M196" si="325">IF(H196="X",2,"")</f>
        <v/>
      </c>
      <c r="N196" s="98" t="str">
        <f t="shared" ref="N196" si="326">IF(H196="X","Por favor justifique su Concepto","")</f>
        <v/>
      </c>
    </row>
    <row r="197" spans="1:16" s="4" customFormat="1" ht="30" customHeight="1" x14ac:dyDescent="0.3">
      <c r="A197" s="21"/>
      <c r="B197" s="22"/>
      <c r="D197" s="55" t="s">
        <v>838</v>
      </c>
      <c r="E197" s="140" t="s">
        <v>873</v>
      </c>
      <c r="F197" s="140"/>
      <c r="G197" s="108" t="s">
        <v>513</v>
      </c>
      <c r="H197" s="108" t="s">
        <v>514</v>
      </c>
      <c r="I197" s="108" t="s">
        <v>515</v>
      </c>
      <c r="J197" s="59"/>
      <c r="K197" s="57" t="str">
        <f t="shared" ref="K197" si="327">N197</f>
        <v/>
      </c>
      <c r="M197" s="98" t="str">
        <f t="shared" ref="M197" si="328">IF(H197="X",2,"")</f>
        <v/>
      </c>
      <c r="N197" s="98" t="str">
        <f t="shared" ref="N197" si="329">IF(H197="X","Por favor justifique su Concepto","")</f>
        <v/>
      </c>
    </row>
    <row r="198" spans="1:16" s="4" customFormat="1" ht="42" customHeight="1" x14ac:dyDescent="0.3">
      <c r="A198" s="21"/>
      <c r="B198" s="22"/>
      <c r="D198" s="15" t="s">
        <v>839</v>
      </c>
      <c r="E198" s="139" t="s">
        <v>874</v>
      </c>
      <c r="F198" s="139"/>
      <c r="G198" s="108" t="s">
        <v>513</v>
      </c>
      <c r="H198" s="108" t="s">
        <v>514</v>
      </c>
      <c r="I198" s="108" t="s">
        <v>515</v>
      </c>
      <c r="J198" s="59"/>
      <c r="K198" s="57" t="str">
        <f t="shared" ref="K198" si="330">N198</f>
        <v/>
      </c>
      <c r="M198" s="98" t="str">
        <f t="shared" ref="M198" si="331">IF(H198="X",2,"")</f>
        <v/>
      </c>
      <c r="N198" s="98" t="str">
        <f t="shared" ref="N198" si="332">IF(H198="X","Por favor justifique su Concepto","")</f>
        <v/>
      </c>
    </row>
    <row r="199" spans="1:16" s="4" customFormat="1" ht="42" customHeight="1" x14ac:dyDescent="0.3">
      <c r="A199" s="21"/>
      <c r="B199" s="22"/>
      <c r="D199" s="55" t="s">
        <v>840</v>
      </c>
      <c r="E199" s="140" t="s">
        <v>875</v>
      </c>
      <c r="F199" s="140"/>
      <c r="G199" s="108" t="s">
        <v>513</v>
      </c>
      <c r="H199" s="108" t="s">
        <v>514</v>
      </c>
      <c r="I199" s="108" t="s">
        <v>515</v>
      </c>
      <c r="J199" s="59"/>
      <c r="K199" s="57" t="str">
        <f t="shared" ref="K199" si="333">N199</f>
        <v/>
      </c>
      <c r="M199" s="98" t="str">
        <f t="shared" ref="M199" si="334">IF(H199="X",2,"")</f>
        <v/>
      </c>
      <c r="N199" s="98" t="str">
        <f t="shared" ref="N199" si="335">IF(H199="X","Por favor justifique su Concepto","")</f>
        <v/>
      </c>
    </row>
    <row r="200" spans="1:16" s="4" customFormat="1" ht="15" customHeight="1" x14ac:dyDescent="0.3">
      <c r="A200" s="21"/>
      <c r="B200" s="22"/>
      <c r="D200" s="63" t="s">
        <v>876</v>
      </c>
      <c r="E200" s="64"/>
      <c r="F200" s="64"/>
      <c r="G200" s="64"/>
      <c r="H200" s="64"/>
      <c r="I200" s="64"/>
      <c r="J200" s="64"/>
      <c r="K200" s="60"/>
      <c r="L200" s="19" t="s">
        <v>490</v>
      </c>
      <c r="M200" s="98" t="str">
        <f t="shared" ref="M200:M240" si="336">IF(H200="X",2,"")</f>
        <v/>
      </c>
      <c r="N200" s="98" t="str">
        <f t="shared" ref="N200:N240" si="337">IF(H200="X","Por favor justifique su Concepto","")</f>
        <v/>
      </c>
    </row>
    <row r="201" spans="1:16" s="4" customFormat="1" ht="30" customHeight="1" x14ac:dyDescent="0.3">
      <c r="A201" s="21"/>
      <c r="B201" s="22"/>
      <c r="D201" s="15" t="s">
        <v>877</v>
      </c>
      <c r="E201" s="139" t="s">
        <v>878</v>
      </c>
      <c r="F201" s="139"/>
      <c r="G201" s="108" t="s">
        <v>513</v>
      </c>
      <c r="H201" s="108" t="s">
        <v>514</v>
      </c>
      <c r="I201" s="108" t="s">
        <v>515</v>
      </c>
      <c r="J201" s="59"/>
      <c r="K201" s="57" t="str">
        <f t="shared" ref="K201" si="338">N201</f>
        <v/>
      </c>
      <c r="M201" s="98" t="str">
        <f t="shared" si="336"/>
        <v/>
      </c>
      <c r="N201" s="98" t="str">
        <f t="shared" si="337"/>
        <v/>
      </c>
    </row>
    <row r="202" spans="1:16" s="4" customFormat="1" ht="15" customHeight="1" x14ac:dyDescent="0.3">
      <c r="A202" s="7"/>
      <c r="B202" s="25"/>
      <c r="D202" s="63" t="s">
        <v>522</v>
      </c>
      <c r="E202" s="64"/>
      <c r="F202" s="64"/>
      <c r="G202" s="64"/>
      <c r="H202" s="64"/>
      <c r="I202" s="64"/>
      <c r="J202" s="64"/>
      <c r="K202" s="60"/>
      <c r="L202" s="19" t="s">
        <v>490</v>
      </c>
      <c r="M202" s="98" t="str">
        <f t="shared" si="336"/>
        <v/>
      </c>
      <c r="N202" s="98" t="str">
        <f t="shared" si="337"/>
        <v/>
      </c>
    </row>
    <row r="203" spans="1:16" s="4" customFormat="1" ht="20" customHeight="1" x14ac:dyDescent="0.3">
      <c r="A203" s="21"/>
      <c r="B203" s="22"/>
      <c r="D203" s="55" t="s">
        <v>889</v>
      </c>
      <c r="E203" s="143" t="s">
        <v>933</v>
      </c>
      <c r="F203" s="144"/>
      <c r="G203" s="108" t="s">
        <v>513</v>
      </c>
      <c r="H203" s="108" t="s">
        <v>514</v>
      </c>
      <c r="I203" s="108" t="s">
        <v>515</v>
      </c>
      <c r="J203" s="59"/>
      <c r="K203" s="57" t="str">
        <f t="shared" ref="K203:K205" si="339">N203</f>
        <v/>
      </c>
      <c r="M203" s="98" t="str">
        <f t="shared" si="336"/>
        <v/>
      </c>
      <c r="N203" s="98" t="str">
        <f t="shared" si="337"/>
        <v/>
      </c>
    </row>
    <row r="204" spans="1:16" s="4" customFormat="1" ht="42" customHeight="1" x14ac:dyDescent="0.3">
      <c r="A204" s="21"/>
      <c r="B204" s="22"/>
      <c r="D204" s="15" t="s">
        <v>890</v>
      </c>
      <c r="E204" s="139" t="s">
        <v>934</v>
      </c>
      <c r="F204" s="139"/>
      <c r="G204" s="108" t="s">
        <v>513</v>
      </c>
      <c r="H204" s="108" t="s">
        <v>514</v>
      </c>
      <c r="I204" s="108" t="s">
        <v>515</v>
      </c>
      <c r="J204" s="59"/>
      <c r="K204" s="57" t="str">
        <f t="shared" si="339"/>
        <v/>
      </c>
      <c r="M204" s="98" t="str">
        <f t="shared" si="336"/>
        <v/>
      </c>
      <c r="N204" s="98" t="str">
        <f t="shared" si="337"/>
        <v/>
      </c>
    </row>
    <row r="205" spans="1:16" s="4" customFormat="1" ht="42" customHeight="1" x14ac:dyDescent="0.3">
      <c r="A205" s="21"/>
      <c r="B205" s="22"/>
      <c r="D205" s="55" t="s">
        <v>891</v>
      </c>
      <c r="E205" s="143" t="s">
        <v>935</v>
      </c>
      <c r="F205" s="144"/>
      <c r="G205" s="108" t="s">
        <v>513</v>
      </c>
      <c r="H205" s="108" t="s">
        <v>514</v>
      </c>
      <c r="I205" s="108" t="s">
        <v>515</v>
      </c>
      <c r="J205" s="59"/>
      <c r="K205" s="57" t="str">
        <f t="shared" si="339"/>
        <v/>
      </c>
      <c r="M205" s="98" t="str">
        <f t="shared" si="336"/>
        <v/>
      </c>
      <c r="N205" s="98" t="str">
        <f t="shared" si="337"/>
        <v/>
      </c>
    </row>
    <row r="206" spans="1:16" s="4" customFormat="1" ht="20" customHeight="1" x14ac:dyDescent="0.3">
      <c r="A206" s="21"/>
      <c r="B206" s="22"/>
      <c r="D206" s="15" t="s">
        <v>892</v>
      </c>
      <c r="E206" s="139" t="s">
        <v>936</v>
      </c>
      <c r="F206" s="139"/>
      <c r="G206" s="108" t="s">
        <v>513</v>
      </c>
      <c r="H206" s="108" t="s">
        <v>514</v>
      </c>
      <c r="I206" s="108" t="s">
        <v>515</v>
      </c>
      <c r="J206" s="59"/>
      <c r="K206" s="57" t="str">
        <f t="shared" ref="K206" si="340">N206</f>
        <v/>
      </c>
      <c r="M206" s="98" t="str">
        <f t="shared" ref="M206" si="341">IF(H206="X",2,"")</f>
        <v/>
      </c>
      <c r="N206" s="98" t="str">
        <f t="shared" ref="N206" si="342">IF(H206="X","Por favor justifique su Concepto","")</f>
        <v/>
      </c>
    </row>
    <row r="207" spans="1:16" s="4" customFormat="1" ht="42" customHeight="1" x14ac:dyDescent="0.3">
      <c r="A207" s="21"/>
      <c r="B207" s="22"/>
      <c r="D207" s="55" t="s">
        <v>893</v>
      </c>
      <c r="E207" s="143" t="s">
        <v>937</v>
      </c>
      <c r="F207" s="144"/>
      <c r="G207" s="108" t="s">
        <v>513</v>
      </c>
      <c r="H207" s="108" t="s">
        <v>514</v>
      </c>
      <c r="I207" s="108" t="s">
        <v>515</v>
      </c>
      <c r="J207" s="59"/>
      <c r="K207" s="57" t="str">
        <f t="shared" ref="K207" si="343">N207</f>
        <v/>
      </c>
      <c r="M207" s="98" t="str">
        <f t="shared" ref="M207" si="344">IF(H207="X",2,"")</f>
        <v/>
      </c>
      <c r="N207" s="98" t="str">
        <f t="shared" ref="N207" si="345">IF(H207="X","Por favor justifique su Concepto","")</f>
        <v/>
      </c>
    </row>
    <row r="208" spans="1:16" s="4" customFormat="1" ht="20" customHeight="1" x14ac:dyDescent="0.3">
      <c r="A208" s="21"/>
      <c r="B208" s="22"/>
      <c r="D208" s="15" t="s">
        <v>894</v>
      </c>
      <c r="E208" s="139" t="s">
        <v>938</v>
      </c>
      <c r="F208" s="139"/>
      <c r="G208" s="108" t="s">
        <v>513</v>
      </c>
      <c r="H208" s="108" t="s">
        <v>514</v>
      </c>
      <c r="I208" s="108" t="s">
        <v>515</v>
      </c>
      <c r="J208" s="59"/>
      <c r="K208" s="57" t="str">
        <f t="shared" ref="K208" si="346">N208</f>
        <v/>
      </c>
      <c r="M208" s="98" t="str">
        <f t="shared" ref="M208" si="347">IF(H208="X",2,"")</f>
        <v/>
      </c>
      <c r="N208" s="98" t="str">
        <f t="shared" ref="N208" si="348">IF(H208="X","Por favor justifique su Concepto","")</f>
        <v/>
      </c>
    </row>
    <row r="209" spans="1:16" s="4" customFormat="1" ht="42" customHeight="1" x14ac:dyDescent="0.3">
      <c r="A209" s="21"/>
      <c r="B209" s="22"/>
      <c r="D209" s="55" t="s">
        <v>895</v>
      </c>
      <c r="E209" s="143" t="s">
        <v>939</v>
      </c>
      <c r="F209" s="144"/>
      <c r="G209" s="108" t="s">
        <v>513</v>
      </c>
      <c r="H209" s="108" t="s">
        <v>514</v>
      </c>
      <c r="I209" s="108" t="s">
        <v>515</v>
      </c>
      <c r="J209" s="59"/>
      <c r="K209" s="57" t="str">
        <f t="shared" ref="K209" si="349">N209</f>
        <v/>
      </c>
      <c r="M209" s="98" t="str">
        <f t="shared" ref="M209" si="350">IF(H209="X",2,"")</f>
        <v/>
      </c>
      <c r="N209" s="98" t="str">
        <f t="shared" ref="N209" si="351">IF(H209="X","Por favor justifique su Concepto","")</f>
        <v/>
      </c>
    </row>
    <row r="210" spans="1:16" s="4" customFormat="1" ht="20" customHeight="1" x14ac:dyDescent="0.3">
      <c r="A210" s="21"/>
      <c r="B210" s="22"/>
      <c r="D210" s="15" t="s">
        <v>896</v>
      </c>
      <c r="E210" s="139" t="s">
        <v>940</v>
      </c>
      <c r="F210" s="139"/>
      <c r="G210" s="108" t="s">
        <v>513</v>
      </c>
      <c r="H210" s="108" t="s">
        <v>514</v>
      </c>
      <c r="I210" s="108" t="s">
        <v>515</v>
      </c>
      <c r="J210" s="59"/>
      <c r="K210" s="57" t="str">
        <f t="shared" ref="K210" si="352">N210</f>
        <v/>
      </c>
      <c r="M210" s="98" t="str">
        <f t="shared" ref="M210" si="353">IF(H210="X",2,"")</f>
        <v/>
      </c>
      <c r="N210" s="98" t="str">
        <f t="shared" ref="N210" si="354">IF(H210="X","Por favor justifique su Concepto","")</f>
        <v/>
      </c>
    </row>
    <row r="211" spans="1:16" s="4" customFormat="1" ht="20" customHeight="1" x14ac:dyDescent="0.3">
      <c r="A211" s="21"/>
      <c r="B211" s="22"/>
      <c r="D211" s="55" t="s">
        <v>897</v>
      </c>
      <c r="E211" s="143" t="s">
        <v>941</v>
      </c>
      <c r="F211" s="144"/>
      <c r="G211" s="108" t="s">
        <v>513</v>
      </c>
      <c r="H211" s="108" t="s">
        <v>514</v>
      </c>
      <c r="I211" s="108" t="s">
        <v>515</v>
      </c>
      <c r="J211" s="59"/>
      <c r="K211" s="57" t="str">
        <f t="shared" ref="K211" si="355">N211</f>
        <v/>
      </c>
      <c r="M211" s="98" t="str">
        <f t="shared" ref="M211" si="356">IF(H211="X",2,"")</f>
        <v/>
      </c>
      <c r="N211" s="98" t="str">
        <f t="shared" ref="N211" si="357">IF(H211="X","Por favor justifique su Concepto","")</f>
        <v/>
      </c>
    </row>
    <row r="212" spans="1:16" s="4" customFormat="1" ht="30" customHeight="1" x14ac:dyDescent="0.3">
      <c r="A212" s="21"/>
      <c r="B212" s="22"/>
      <c r="D212" s="15" t="s">
        <v>898</v>
      </c>
      <c r="E212" s="139" t="s">
        <v>942</v>
      </c>
      <c r="F212" s="139"/>
      <c r="G212" s="108" t="s">
        <v>513</v>
      </c>
      <c r="H212" s="108" t="s">
        <v>514</v>
      </c>
      <c r="I212" s="108" t="s">
        <v>515</v>
      </c>
      <c r="J212" s="59"/>
      <c r="K212" s="57" t="str">
        <f t="shared" ref="K212" si="358">N212</f>
        <v/>
      </c>
      <c r="M212" s="98" t="str">
        <f t="shared" ref="M212" si="359">IF(H212="X",2,"")</f>
        <v/>
      </c>
      <c r="N212" s="98" t="str">
        <f t="shared" ref="N212" si="360">IF(H212="X","Por favor justifique su Concepto","")</f>
        <v/>
      </c>
    </row>
    <row r="213" spans="1:16" s="4" customFormat="1" ht="20" customHeight="1" x14ac:dyDescent="0.3">
      <c r="A213" s="21"/>
      <c r="B213" s="22"/>
      <c r="D213" s="55" t="s">
        <v>899</v>
      </c>
      <c r="E213" s="143" t="s">
        <v>943</v>
      </c>
      <c r="F213" s="144"/>
      <c r="G213" s="108" t="s">
        <v>513</v>
      </c>
      <c r="H213" s="108" t="s">
        <v>514</v>
      </c>
      <c r="I213" s="108" t="s">
        <v>515</v>
      </c>
      <c r="J213" s="59"/>
      <c r="K213" s="57" t="str">
        <f t="shared" ref="K213" si="361">N213</f>
        <v/>
      </c>
      <c r="M213" s="98" t="str">
        <f t="shared" ref="M213" si="362">IF(H213="X",2,"")</f>
        <v/>
      </c>
      <c r="N213" s="98" t="str">
        <f t="shared" ref="N213" si="363">IF(H213="X","Por favor justifique su Concepto","")</f>
        <v/>
      </c>
    </row>
    <row r="214" spans="1:16" s="4" customFormat="1" ht="20" customHeight="1" x14ac:dyDescent="0.3">
      <c r="A214" s="21"/>
      <c r="B214" s="22"/>
      <c r="D214" s="15" t="s">
        <v>900</v>
      </c>
      <c r="E214" s="139" t="s">
        <v>944</v>
      </c>
      <c r="F214" s="139"/>
      <c r="G214" s="108" t="s">
        <v>513</v>
      </c>
      <c r="H214" s="108" t="s">
        <v>514</v>
      </c>
      <c r="I214" s="108" t="s">
        <v>515</v>
      </c>
      <c r="J214" s="59"/>
      <c r="K214" s="57" t="str">
        <f t="shared" ref="K214" si="364">N214</f>
        <v/>
      </c>
      <c r="M214" s="98" t="str">
        <f t="shared" ref="M214" si="365">IF(H214="X",2,"")</f>
        <v/>
      </c>
      <c r="N214" s="98" t="str">
        <f t="shared" ref="N214" si="366">IF(H214="X","Por favor justifique su Concepto","")</f>
        <v/>
      </c>
    </row>
    <row r="215" spans="1:16" s="4" customFormat="1" ht="30" customHeight="1" x14ac:dyDescent="0.3">
      <c r="A215" s="21"/>
      <c r="B215" s="22"/>
      <c r="D215" s="55" t="s">
        <v>901</v>
      </c>
      <c r="E215" s="143" t="s">
        <v>945</v>
      </c>
      <c r="F215" s="144"/>
      <c r="G215" s="108" t="s">
        <v>513</v>
      </c>
      <c r="H215" s="108" t="s">
        <v>514</v>
      </c>
      <c r="I215" s="108" t="s">
        <v>515</v>
      </c>
      <c r="J215" s="59"/>
      <c r="K215" s="57" t="str">
        <f t="shared" ref="K215" si="367">N215</f>
        <v/>
      </c>
      <c r="M215" s="98" t="str">
        <f t="shared" ref="M215" si="368">IF(H215="X",2,"")</f>
        <v/>
      </c>
      <c r="N215" s="98" t="str">
        <f t="shared" ref="N215" si="369">IF(H215="X","Por favor justifique su Concepto","")</f>
        <v/>
      </c>
    </row>
    <row r="216" spans="1:16" s="4" customFormat="1" ht="20" customHeight="1" x14ac:dyDescent="0.3">
      <c r="A216" s="21"/>
      <c r="B216" s="22"/>
      <c r="D216" s="15" t="s">
        <v>902</v>
      </c>
      <c r="E216" s="139" t="s">
        <v>946</v>
      </c>
      <c r="F216" s="139"/>
      <c r="G216" s="108" t="s">
        <v>513</v>
      </c>
      <c r="H216" s="108" t="s">
        <v>514</v>
      </c>
      <c r="I216" s="108" t="s">
        <v>515</v>
      </c>
      <c r="J216" s="59"/>
      <c r="K216" s="57" t="str">
        <f t="shared" ref="K216" si="370">N216</f>
        <v/>
      </c>
      <c r="M216" s="98" t="str">
        <f t="shared" ref="M216" si="371">IF(H216="X",2,"")</f>
        <v/>
      </c>
      <c r="N216" s="98" t="str">
        <f t="shared" ref="N216" si="372">IF(H216="X","Por favor justifique su Concepto","")</f>
        <v/>
      </c>
    </row>
    <row r="217" spans="1:16" s="4" customFormat="1" ht="30" customHeight="1" x14ac:dyDescent="0.3">
      <c r="A217" s="21"/>
      <c r="B217" s="22"/>
      <c r="D217" s="55" t="s">
        <v>903</v>
      </c>
      <c r="E217" s="143" t="s">
        <v>947</v>
      </c>
      <c r="F217" s="144"/>
      <c r="G217" s="108" t="s">
        <v>513</v>
      </c>
      <c r="H217" s="108" t="s">
        <v>514</v>
      </c>
      <c r="I217" s="108" t="s">
        <v>515</v>
      </c>
      <c r="J217" s="59"/>
      <c r="K217" s="57" t="str">
        <f t="shared" ref="K217" si="373">N217</f>
        <v/>
      </c>
      <c r="M217" s="98" t="str">
        <f t="shared" ref="M217" si="374">IF(H217="X",2,"")</f>
        <v/>
      </c>
      <c r="N217" s="98" t="str">
        <f t="shared" ref="N217" si="375">IF(H217="X","Por favor justifique su Concepto","")</f>
        <v/>
      </c>
    </row>
    <row r="218" spans="1:16" s="4" customFormat="1" ht="30" customHeight="1" x14ac:dyDescent="0.3">
      <c r="A218" s="21"/>
      <c r="B218" s="22"/>
      <c r="D218" s="15" t="s">
        <v>904</v>
      </c>
      <c r="E218" s="139" t="s">
        <v>948</v>
      </c>
      <c r="F218" s="139"/>
      <c r="G218" s="108" t="s">
        <v>513</v>
      </c>
      <c r="H218" s="108" t="s">
        <v>514</v>
      </c>
      <c r="I218" s="108" t="s">
        <v>515</v>
      </c>
      <c r="J218" s="59"/>
      <c r="K218" s="57" t="str">
        <f t="shared" ref="K218" si="376">N218</f>
        <v/>
      </c>
      <c r="M218" s="98" t="str">
        <f t="shared" ref="M218" si="377">IF(H218="X",2,"")</f>
        <v/>
      </c>
      <c r="N218" s="98" t="str">
        <f t="shared" ref="N218" si="378">IF(H218="X","Por favor justifique su Concepto","")</f>
        <v/>
      </c>
    </row>
    <row r="219" spans="1:16" s="4" customFormat="1" ht="30" customHeight="1" x14ac:dyDescent="0.3">
      <c r="A219" s="21"/>
      <c r="B219" s="22"/>
      <c r="D219" s="55" t="s">
        <v>905</v>
      </c>
      <c r="E219" s="143" t="s">
        <v>949</v>
      </c>
      <c r="F219" s="144"/>
      <c r="G219" s="108" t="s">
        <v>513</v>
      </c>
      <c r="H219" s="108" t="s">
        <v>514</v>
      </c>
      <c r="I219" s="108" t="s">
        <v>515</v>
      </c>
      <c r="J219" s="59"/>
      <c r="K219" s="57" t="str">
        <f t="shared" ref="K219" si="379">N219</f>
        <v/>
      </c>
      <c r="M219" s="98" t="str">
        <f t="shared" ref="M219" si="380">IF(H219="X",2,"")</f>
        <v/>
      </c>
      <c r="N219" s="98" t="str">
        <f t="shared" ref="N219" si="381">IF(H219="X","Por favor justifique su Concepto","")</f>
        <v/>
      </c>
    </row>
    <row r="220" spans="1:16" s="4" customFormat="1" ht="20" customHeight="1" x14ac:dyDescent="0.3">
      <c r="A220" s="21"/>
      <c r="B220" s="22"/>
      <c r="D220" s="15" t="s">
        <v>906</v>
      </c>
      <c r="E220" s="139" t="s">
        <v>950</v>
      </c>
      <c r="F220" s="139"/>
      <c r="G220" s="108" t="s">
        <v>513</v>
      </c>
      <c r="H220" s="108" t="s">
        <v>514</v>
      </c>
      <c r="I220" s="108" t="s">
        <v>515</v>
      </c>
      <c r="J220" s="59"/>
      <c r="K220" s="57" t="str">
        <f t="shared" ref="K220" si="382">N220</f>
        <v/>
      </c>
      <c r="M220" s="98" t="str">
        <f t="shared" ref="M220" si="383">IF(H220="X",2,"")</f>
        <v/>
      </c>
      <c r="N220" s="98" t="str">
        <f t="shared" ref="N220" si="384">IF(H220="X","Por favor justifique su Concepto","")</f>
        <v/>
      </c>
    </row>
    <row r="221" spans="1:16" s="4" customFormat="1" ht="30" customHeight="1" x14ac:dyDescent="0.3">
      <c r="A221" s="21"/>
      <c r="B221" s="22"/>
      <c r="D221" s="55" t="s">
        <v>907</v>
      </c>
      <c r="E221" s="143" t="s">
        <v>951</v>
      </c>
      <c r="F221" s="144"/>
      <c r="G221" s="108" t="s">
        <v>513</v>
      </c>
      <c r="H221" s="108" t="s">
        <v>514</v>
      </c>
      <c r="I221" s="108" t="s">
        <v>515</v>
      </c>
      <c r="J221" s="59"/>
      <c r="K221" s="57" t="str">
        <f t="shared" ref="K221" si="385">N221</f>
        <v/>
      </c>
      <c r="M221" s="98" t="str">
        <f t="shared" ref="M221" si="386">IF(H221="X",2,"")</f>
        <v/>
      </c>
      <c r="N221" s="98" t="str">
        <f t="shared" ref="N221" si="387">IF(H221="X","Por favor justifique su Concepto","")</f>
        <v/>
      </c>
    </row>
    <row r="222" spans="1:16" s="4" customFormat="1" ht="20" customHeight="1" x14ac:dyDescent="0.3">
      <c r="A222" s="21"/>
      <c r="B222" s="22"/>
      <c r="D222" s="15" t="s">
        <v>913</v>
      </c>
      <c r="E222" s="139" t="s">
        <v>957</v>
      </c>
      <c r="F222" s="139"/>
      <c r="G222" s="108" t="s">
        <v>513</v>
      </c>
      <c r="H222" s="108" t="s">
        <v>514</v>
      </c>
      <c r="I222" s="108" t="s">
        <v>515</v>
      </c>
      <c r="J222" s="59"/>
      <c r="K222" s="57" t="str">
        <f t="shared" ref="K222" si="388">N222</f>
        <v/>
      </c>
      <c r="M222" s="98" t="str">
        <f t="shared" ref="M222" si="389">IF(H222="X",2,"")</f>
        <v/>
      </c>
      <c r="N222" s="98" t="str">
        <f t="shared" ref="N222" si="390">IF(H222="X","Por favor justifique su Concepto","")</f>
        <v/>
      </c>
    </row>
    <row r="223" spans="1:16" s="4" customFormat="1" ht="20" customHeight="1" x14ac:dyDescent="0.3">
      <c r="A223" s="21"/>
      <c r="B223" s="22"/>
      <c r="D223" s="55" t="s">
        <v>914</v>
      </c>
      <c r="E223" s="143" t="s">
        <v>958</v>
      </c>
      <c r="F223" s="144"/>
      <c r="G223" s="108" t="s">
        <v>513</v>
      </c>
      <c r="H223" s="108" t="s">
        <v>514</v>
      </c>
      <c r="I223" s="108" t="s">
        <v>515</v>
      </c>
      <c r="J223" s="59"/>
      <c r="K223" s="57" t="str">
        <f t="shared" ref="K223" si="391">N223</f>
        <v/>
      </c>
      <c r="M223" s="98" t="str">
        <f t="shared" ref="M223" si="392">IF(H223="X",2,"")</f>
        <v/>
      </c>
      <c r="N223" s="98" t="str">
        <f t="shared" ref="N223" si="393">IF(H223="X","Por favor justifique su Concepto","")</f>
        <v/>
      </c>
    </row>
    <row r="224" spans="1:16" s="4" customFormat="1" ht="30" customHeight="1" x14ac:dyDescent="0.3">
      <c r="A224" s="21"/>
      <c r="B224" s="22"/>
      <c r="D224" s="15" t="s">
        <v>915</v>
      </c>
      <c r="E224" s="139" t="s">
        <v>959</v>
      </c>
      <c r="F224" s="139"/>
      <c r="G224" s="108" t="s">
        <v>513</v>
      </c>
      <c r="H224" s="108" t="s">
        <v>514</v>
      </c>
      <c r="I224" s="108" t="s">
        <v>515</v>
      </c>
      <c r="J224" s="59"/>
      <c r="K224" s="57" t="str">
        <f t="shared" ref="K224" si="394">N224</f>
        <v/>
      </c>
      <c r="M224" s="98" t="str">
        <f t="shared" ref="M224" si="395">IF(H224="X",2,"")</f>
        <v/>
      </c>
      <c r="N224" s="98" t="str">
        <f t="shared" ref="N224" si="396">IF(H224="X","Por favor justifique su Concepto","")</f>
        <v/>
      </c>
    </row>
    <row r="225" spans="1:16" s="4" customFormat="1" ht="20" customHeight="1" x14ac:dyDescent="0.3">
      <c r="A225" s="21"/>
      <c r="B225" s="22"/>
      <c r="D225" s="55" t="s">
        <v>916</v>
      </c>
      <c r="E225" s="143" t="s">
        <v>960</v>
      </c>
      <c r="F225" s="144"/>
      <c r="G225" s="108" t="s">
        <v>513</v>
      </c>
      <c r="H225" s="108" t="s">
        <v>514</v>
      </c>
      <c r="I225" s="108" t="s">
        <v>515</v>
      </c>
      <c r="J225" s="59"/>
      <c r="K225" s="57" t="str">
        <f t="shared" ref="K225" si="397">N225</f>
        <v/>
      </c>
      <c r="M225" s="98" t="str">
        <f t="shared" ref="M225" si="398">IF(H225="X",2,"")</f>
        <v/>
      </c>
      <c r="N225" s="98" t="str">
        <f t="shared" ref="N225" si="399">IF(H225="X","Por favor justifique su Concepto","")</f>
        <v/>
      </c>
    </row>
    <row r="226" spans="1:16" s="4" customFormat="1" ht="20" customHeight="1" x14ac:dyDescent="0.3">
      <c r="A226" s="21"/>
      <c r="B226" s="22"/>
      <c r="D226" s="15" t="s">
        <v>917</v>
      </c>
      <c r="E226" s="139" t="s">
        <v>961</v>
      </c>
      <c r="F226" s="139"/>
      <c r="G226" s="108" t="s">
        <v>513</v>
      </c>
      <c r="H226" s="108" t="s">
        <v>514</v>
      </c>
      <c r="I226" s="108" t="s">
        <v>515</v>
      </c>
      <c r="J226" s="59"/>
      <c r="K226" s="57" t="str">
        <f t="shared" ref="K226" si="400">N226</f>
        <v/>
      </c>
      <c r="M226" s="98" t="str">
        <f t="shared" ref="M226" si="401">IF(H226="X",2,"")</f>
        <v/>
      </c>
      <c r="N226" s="98" t="str">
        <f t="shared" ref="N226" si="402">IF(H226="X","Por favor justifique su Concepto","")</f>
        <v/>
      </c>
    </row>
    <row r="227" spans="1:16" s="4" customFormat="1" ht="20" customHeight="1" x14ac:dyDescent="0.3">
      <c r="A227" s="21"/>
      <c r="B227" s="22"/>
      <c r="D227" s="55" t="s">
        <v>918</v>
      </c>
      <c r="E227" s="143" t="s">
        <v>962</v>
      </c>
      <c r="F227" s="144"/>
      <c r="G227" s="108" t="s">
        <v>513</v>
      </c>
      <c r="H227" s="108" t="s">
        <v>514</v>
      </c>
      <c r="I227" s="108" t="s">
        <v>515</v>
      </c>
      <c r="J227" s="59"/>
      <c r="K227" s="57" t="str">
        <f t="shared" ref="K227" si="403">N227</f>
        <v/>
      </c>
      <c r="M227" s="98" t="str">
        <f t="shared" ref="M227" si="404">IF(H227="X",2,"")</f>
        <v/>
      </c>
      <c r="N227" s="98" t="str">
        <f t="shared" ref="N227" si="405">IF(H227="X","Por favor justifique su Concepto","")</f>
        <v/>
      </c>
    </row>
    <row r="228" spans="1:16" s="4" customFormat="1" ht="54" customHeight="1" x14ac:dyDescent="0.3">
      <c r="A228" s="21"/>
      <c r="B228" s="22"/>
      <c r="D228" s="15" t="s">
        <v>919</v>
      </c>
      <c r="E228" s="139" t="s">
        <v>963</v>
      </c>
      <c r="F228" s="139"/>
      <c r="G228" s="108" t="s">
        <v>513</v>
      </c>
      <c r="H228" s="108" t="s">
        <v>514</v>
      </c>
      <c r="I228" s="108" t="s">
        <v>515</v>
      </c>
      <c r="J228" s="59"/>
      <c r="K228" s="57" t="str">
        <f t="shared" ref="K228" si="406">N228</f>
        <v/>
      </c>
      <c r="M228" s="98" t="str">
        <f t="shared" ref="M228" si="407">IF(H228="X",2,"")</f>
        <v/>
      </c>
      <c r="N228" s="98" t="str">
        <f t="shared" ref="N228" si="408">IF(H228="X","Por favor justifique su Concepto","")</f>
        <v/>
      </c>
    </row>
    <row r="229" spans="1:16" s="4" customFormat="1" ht="54" customHeight="1" x14ac:dyDescent="0.3">
      <c r="A229" s="21"/>
      <c r="B229" s="22"/>
      <c r="D229" s="55" t="s">
        <v>920</v>
      </c>
      <c r="E229" s="143" t="s">
        <v>964</v>
      </c>
      <c r="F229" s="144"/>
      <c r="G229" s="108" t="s">
        <v>513</v>
      </c>
      <c r="H229" s="108" t="s">
        <v>514</v>
      </c>
      <c r="I229" s="108" t="s">
        <v>515</v>
      </c>
      <c r="J229" s="59"/>
      <c r="K229" s="57" t="str">
        <f t="shared" ref="K229" si="409">N229</f>
        <v/>
      </c>
      <c r="M229" s="98" t="str">
        <f t="shared" ref="M229" si="410">IF(H229="X",2,"")</f>
        <v/>
      </c>
      <c r="N229" s="98" t="str">
        <f t="shared" ref="N229" si="411">IF(H229="X","Por favor justifique su Concepto","")</f>
        <v/>
      </c>
    </row>
    <row r="230" spans="1:16" s="4" customFormat="1" ht="20" customHeight="1" x14ac:dyDescent="0.3">
      <c r="A230" s="21"/>
      <c r="B230" s="22"/>
      <c r="D230" s="15" t="s">
        <v>921</v>
      </c>
      <c r="E230" s="139" t="s">
        <v>965</v>
      </c>
      <c r="F230" s="139"/>
      <c r="G230" s="108" t="s">
        <v>513</v>
      </c>
      <c r="H230" s="108" t="s">
        <v>514</v>
      </c>
      <c r="I230" s="108" t="s">
        <v>515</v>
      </c>
      <c r="J230" s="59"/>
      <c r="K230" s="57" t="str">
        <f t="shared" ref="K230" si="412">N230</f>
        <v/>
      </c>
      <c r="M230" s="98" t="str">
        <f t="shared" ref="M230" si="413">IF(H230="X",2,"")</f>
        <v/>
      </c>
      <c r="N230" s="98" t="str">
        <f t="shared" ref="N230" si="414">IF(H230="X","Por favor justifique su Concepto","")</f>
        <v/>
      </c>
    </row>
    <row r="231" spans="1:16" s="4" customFormat="1" ht="20" customHeight="1" x14ac:dyDescent="0.3">
      <c r="A231" s="21"/>
      <c r="B231" s="22"/>
      <c r="D231" s="55" t="s">
        <v>922</v>
      </c>
      <c r="E231" s="143" t="s">
        <v>966</v>
      </c>
      <c r="F231" s="144"/>
      <c r="G231" s="108" t="s">
        <v>513</v>
      </c>
      <c r="H231" s="108" t="s">
        <v>514</v>
      </c>
      <c r="I231" s="108" t="s">
        <v>515</v>
      </c>
      <c r="J231" s="59"/>
      <c r="K231" s="57" t="str">
        <f t="shared" ref="K231" si="415">N231</f>
        <v/>
      </c>
      <c r="M231" s="98" t="str">
        <f t="shared" ref="M231" si="416">IF(H231="X",2,"")</f>
        <v/>
      </c>
      <c r="N231" s="98" t="str">
        <f t="shared" ref="N231" si="417">IF(H231="X","Por favor justifique su Concepto","")</f>
        <v/>
      </c>
    </row>
    <row r="232" spans="1:16" s="4" customFormat="1" ht="15" customHeight="1" x14ac:dyDescent="0.3">
      <c r="A232" s="7"/>
      <c r="B232" s="25"/>
      <c r="D232" s="63" t="s">
        <v>523</v>
      </c>
      <c r="E232" s="64"/>
      <c r="F232" s="64"/>
      <c r="G232" s="64"/>
      <c r="H232" s="64"/>
      <c r="I232" s="64"/>
      <c r="J232" s="64"/>
      <c r="K232" s="60"/>
      <c r="L232" s="19" t="s">
        <v>490</v>
      </c>
      <c r="M232" s="98" t="str">
        <f t="shared" si="336"/>
        <v/>
      </c>
      <c r="N232" s="98" t="str">
        <f t="shared" si="337"/>
        <v/>
      </c>
    </row>
    <row r="233" spans="1:16" s="4" customFormat="1" ht="42" customHeight="1" x14ac:dyDescent="0.3">
      <c r="A233" s="21" t="s">
        <v>3</v>
      </c>
      <c r="B233" s="22"/>
      <c r="D233" s="55" t="s">
        <v>967</v>
      </c>
      <c r="E233" s="143" t="s">
        <v>975</v>
      </c>
      <c r="F233" s="144"/>
      <c r="G233" s="108" t="s">
        <v>513</v>
      </c>
      <c r="H233" s="108" t="s">
        <v>514</v>
      </c>
      <c r="I233" s="108" t="s">
        <v>515</v>
      </c>
      <c r="J233" s="59"/>
      <c r="K233" s="57" t="str">
        <f t="shared" ref="K233:K240" si="418">N233</f>
        <v/>
      </c>
      <c r="M233" s="98" t="str">
        <f t="shared" si="336"/>
        <v/>
      </c>
      <c r="N233" s="98" t="str">
        <f t="shared" si="337"/>
        <v/>
      </c>
    </row>
    <row r="234" spans="1:16" s="4" customFormat="1" ht="30" customHeight="1" x14ac:dyDescent="0.3">
      <c r="A234" s="20" t="s">
        <v>41</v>
      </c>
      <c r="B234" s="6"/>
      <c r="D234" s="15" t="s">
        <v>968</v>
      </c>
      <c r="E234" s="145" t="s">
        <v>976</v>
      </c>
      <c r="F234" s="146"/>
      <c r="G234" s="108" t="s">
        <v>513</v>
      </c>
      <c r="H234" s="108" t="s">
        <v>514</v>
      </c>
      <c r="I234" s="108" t="s">
        <v>515</v>
      </c>
      <c r="J234" s="59"/>
      <c r="K234" s="57" t="str">
        <f t="shared" si="418"/>
        <v/>
      </c>
      <c r="M234" s="98" t="str">
        <f t="shared" si="336"/>
        <v/>
      </c>
      <c r="N234" s="98" t="str">
        <f t="shared" si="337"/>
        <v/>
      </c>
    </row>
    <row r="235" spans="1:16" s="4" customFormat="1" ht="20" customHeight="1" x14ac:dyDescent="0.3">
      <c r="A235" s="21" t="s">
        <v>43</v>
      </c>
      <c r="B235" s="22"/>
      <c r="D235" s="55" t="s">
        <v>969</v>
      </c>
      <c r="E235" s="143" t="s">
        <v>977</v>
      </c>
      <c r="F235" s="144"/>
      <c r="G235" s="108" t="s">
        <v>513</v>
      </c>
      <c r="H235" s="108" t="s">
        <v>514</v>
      </c>
      <c r="I235" s="108" t="s">
        <v>515</v>
      </c>
      <c r="J235" s="59"/>
      <c r="K235" s="57" t="str">
        <f t="shared" si="418"/>
        <v/>
      </c>
      <c r="M235" s="98" t="str">
        <f t="shared" si="336"/>
        <v/>
      </c>
      <c r="N235" s="98" t="str">
        <f t="shared" si="337"/>
        <v/>
      </c>
    </row>
    <row r="236" spans="1:16" s="4" customFormat="1" ht="30" customHeight="1" x14ac:dyDescent="0.3">
      <c r="A236" s="20" t="s">
        <v>65</v>
      </c>
      <c r="B236" s="6"/>
      <c r="D236" s="15" t="s">
        <v>970</v>
      </c>
      <c r="E236" s="145" t="s">
        <v>978</v>
      </c>
      <c r="F236" s="146"/>
      <c r="G236" s="108" t="s">
        <v>513</v>
      </c>
      <c r="H236" s="108" t="s">
        <v>514</v>
      </c>
      <c r="I236" s="108" t="s">
        <v>515</v>
      </c>
      <c r="J236" s="59"/>
      <c r="K236" s="57" t="str">
        <f t="shared" si="418"/>
        <v/>
      </c>
      <c r="M236" s="98" t="str">
        <f t="shared" si="336"/>
        <v/>
      </c>
      <c r="N236" s="98" t="str">
        <f t="shared" si="337"/>
        <v/>
      </c>
    </row>
    <row r="237" spans="1:16" s="4" customFormat="1" ht="30" customHeight="1" x14ac:dyDescent="0.3">
      <c r="A237" s="21" t="s">
        <v>77</v>
      </c>
      <c r="B237" s="22"/>
      <c r="D237" s="55" t="s">
        <v>971</v>
      </c>
      <c r="E237" s="143" t="s">
        <v>979</v>
      </c>
      <c r="F237" s="144"/>
      <c r="G237" s="108" t="s">
        <v>513</v>
      </c>
      <c r="H237" s="108" t="s">
        <v>514</v>
      </c>
      <c r="I237" s="108" t="s">
        <v>515</v>
      </c>
      <c r="J237" s="59"/>
      <c r="K237" s="57" t="str">
        <f t="shared" si="418"/>
        <v/>
      </c>
      <c r="M237" s="98" t="str">
        <f t="shared" si="336"/>
        <v/>
      </c>
      <c r="N237" s="98" t="str">
        <f t="shared" si="337"/>
        <v/>
      </c>
    </row>
    <row r="238" spans="1:16" s="4" customFormat="1" ht="30" customHeight="1" x14ac:dyDescent="0.3">
      <c r="A238" s="20" t="s">
        <v>97</v>
      </c>
      <c r="B238" s="6"/>
      <c r="D238" s="15" t="s">
        <v>972</v>
      </c>
      <c r="E238" s="145" t="s">
        <v>980</v>
      </c>
      <c r="F238" s="146"/>
      <c r="G238" s="108" t="s">
        <v>513</v>
      </c>
      <c r="H238" s="108" t="s">
        <v>514</v>
      </c>
      <c r="I238" s="108" t="s">
        <v>515</v>
      </c>
      <c r="J238" s="59"/>
      <c r="K238" s="57" t="str">
        <f t="shared" si="418"/>
        <v/>
      </c>
      <c r="M238" s="98" t="str">
        <f t="shared" si="336"/>
        <v/>
      </c>
      <c r="N238" s="98" t="str">
        <f t="shared" si="337"/>
        <v/>
      </c>
    </row>
    <row r="239" spans="1:16" s="4" customFormat="1" ht="20" customHeight="1" x14ac:dyDescent="0.3">
      <c r="A239" s="21" t="s">
        <v>105</v>
      </c>
      <c r="B239" s="22"/>
      <c r="D239" s="55" t="s">
        <v>973</v>
      </c>
      <c r="E239" s="143" t="s">
        <v>981</v>
      </c>
      <c r="F239" s="144"/>
      <c r="G239" s="108" t="s">
        <v>513</v>
      </c>
      <c r="H239" s="108" t="s">
        <v>514</v>
      </c>
      <c r="I239" s="108" t="s">
        <v>515</v>
      </c>
      <c r="J239" s="59"/>
      <c r="K239" s="57" t="str">
        <f t="shared" si="418"/>
        <v/>
      </c>
      <c r="M239" s="98" t="str">
        <f t="shared" si="336"/>
        <v/>
      </c>
      <c r="N239" s="98" t="str">
        <f t="shared" si="337"/>
        <v/>
      </c>
    </row>
    <row r="240" spans="1:16" s="4" customFormat="1" ht="20" customHeight="1" x14ac:dyDescent="0.3">
      <c r="A240" s="20" t="s">
        <v>107</v>
      </c>
      <c r="B240" s="6"/>
      <c r="D240" s="15" t="s">
        <v>974</v>
      </c>
      <c r="E240" s="145" t="s">
        <v>982</v>
      </c>
      <c r="F240" s="146"/>
      <c r="G240" s="108" t="s">
        <v>513</v>
      </c>
      <c r="H240" s="108" t="s">
        <v>514</v>
      </c>
      <c r="I240" s="108" t="s">
        <v>515</v>
      </c>
      <c r="J240" s="59"/>
      <c r="K240" s="57" t="str">
        <f t="shared" si="418"/>
        <v/>
      </c>
      <c r="M240" s="98" t="str">
        <f t="shared" si="336"/>
        <v/>
      </c>
      <c r="N240" s="98" t="str">
        <f t="shared" si="337"/>
        <v/>
      </c>
    </row>
    <row r="241" spans="1:16" s="4" customFormat="1" ht="15" customHeight="1" x14ac:dyDescent="0.3">
      <c r="A241" s="7"/>
      <c r="B241" s="25"/>
      <c r="D241" s="63" t="s">
        <v>524</v>
      </c>
      <c r="E241" s="64"/>
      <c r="F241" s="64"/>
      <c r="G241" s="64"/>
      <c r="H241" s="64"/>
      <c r="I241" s="64"/>
      <c r="J241" s="64"/>
      <c r="K241" s="60"/>
      <c r="L241" s="19" t="s">
        <v>490</v>
      </c>
      <c r="M241" s="98" t="str">
        <f t="shared" ref="M241:M243" si="419">IF(H241="X",2,"")</f>
        <v/>
      </c>
      <c r="N241" s="98" t="str">
        <f t="shared" ref="N241:N243" si="420">IF(H241="X","Por favor justifique su Concepto","")</f>
        <v/>
      </c>
    </row>
    <row r="242" spans="1:16" s="4" customFormat="1" ht="20" customHeight="1" x14ac:dyDescent="0.3">
      <c r="A242" s="21" t="s">
        <v>3</v>
      </c>
      <c r="B242" s="22"/>
      <c r="D242" s="55" t="s">
        <v>983</v>
      </c>
      <c r="E242" s="140" t="s">
        <v>985</v>
      </c>
      <c r="F242" s="140"/>
      <c r="G242" s="108" t="s">
        <v>513</v>
      </c>
      <c r="H242" s="108" t="s">
        <v>514</v>
      </c>
      <c r="I242" s="108" t="s">
        <v>515</v>
      </c>
      <c r="J242" s="59"/>
      <c r="K242" s="57" t="str">
        <f t="shared" ref="K242:K243" si="421">N242</f>
        <v/>
      </c>
      <c r="M242" s="98" t="str">
        <f t="shared" si="419"/>
        <v/>
      </c>
      <c r="N242" s="98" t="str">
        <f t="shared" si="420"/>
        <v/>
      </c>
    </row>
    <row r="243" spans="1:16" s="4" customFormat="1" ht="30" customHeight="1" x14ac:dyDescent="0.3">
      <c r="A243" s="20" t="s">
        <v>41</v>
      </c>
      <c r="B243" s="6"/>
      <c r="D243" s="15" t="s">
        <v>984</v>
      </c>
      <c r="E243" s="139" t="s">
        <v>986</v>
      </c>
      <c r="F243" s="139"/>
      <c r="G243" s="108" t="s">
        <v>513</v>
      </c>
      <c r="H243" s="108" t="s">
        <v>514</v>
      </c>
      <c r="I243" s="108" t="s">
        <v>515</v>
      </c>
      <c r="J243" s="59"/>
      <c r="K243" s="57" t="str">
        <f t="shared" si="421"/>
        <v/>
      </c>
      <c r="M243" s="98" t="str">
        <f t="shared" si="419"/>
        <v/>
      </c>
      <c r="N243" s="98" t="str">
        <f t="shared" si="420"/>
        <v/>
      </c>
    </row>
    <row r="244" spans="1:16" s="4" customFormat="1" ht="20" customHeight="1" x14ac:dyDescent="0.3">
      <c r="A244" s="20" t="s">
        <v>41</v>
      </c>
      <c r="B244" s="6"/>
      <c r="D244" s="55" t="s">
        <v>1210</v>
      </c>
      <c r="E244" s="140" t="s">
        <v>1220</v>
      </c>
      <c r="F244" s="140"/>
      <c r="G244" s="108" t="s">
        <v>513</v>
      </c>
      <c r="H244" s="108" t="s">
        <v>514</v>
      </c>
      <c r="I244" s="108" t="s">
        <v>515</v>
      </c>
      <c r="J244" s="59"/>
      <c r="K244" s="57" t="str">
        <f t="shared" ref="K244" si="422">N244</f>
        <v/>
      </c>
      <c r="M244" s="98" t="str">
        <f t="shared" ref="M244" si="423">IF(H244="X",2,"")</f>
        <v/>
      </c>
      <c r="N244" s="98" t="str">
        <f t="shared" ref="N244" si="424">IF(H244="X","Por favor justifique su Concepto","")</f>
        <v/>
      </c>
    </row>
    <row r="245" spans="1:16" s="4" customFormat="1" ht="20" customHeight="1" x14ac:dyDescent="0.3">
      <c r="A245" s="20" t="s">
        <v>41</v>
      </c>
      <c r="B245" s="6"/>
      <c r="D245" s="15" t="s">
        <v>1211</v>
      </c>
      <c r="E245" s="139" t="s">
        <v>1221</v>
      </c>
      <c r="F245" s="139"/>
      <c r="G245" s="108" t="s">
        <v>513</v>
      </c>
      <c r="H245" s="108" t="s">
        <v>514</v>
      </c>
      <c r="I245" s="108" t="s">
        <v>515</v>
      </c>
      <c r="J245" s="59"/>
      <c r="K245" s="57" t="str">
        <f t="shared" ref="K245" si="425">N245</f>
        <v/>
      </c>
      <c r="M245" s="98" t="str">
        <f t="shared" ref="M245" si="426">IF(H245="X",2,"")</f>
        <v/>
      </c>
      <c r="N245" s="98" t="str">
        <f t="shared" ref="N245" si="427">IF(H245="X","Por favor justifique su Concepto","")</f>
        <v/>
      </c>
    </row>
    <row r="246" spans="1:16" s="4" customFormat="1" ht="20" customHeight="1" x14ac:dyDescent="0.3">
      <c r="A246" s="20" t="s">
        <v>41</v>
      </c>
      <c r="B246" s="6"/>
      <c r="D246" s="55" t="s">
        <v>1212</v>
      </c>
      <c r="E246" s="140" t="s">
        <v>1222</v>
      </c>
      <c r="F246" s="140"/>
      <c r="G246" s="108" t="s">
        <v>513</v>
      </c>
      <c r="H246" s="108" t="s">
        <v>514</v>
      </c>
      <c r="I246" s="108" t="s">
        <v>515</v>
      </c>
      <c r="J246" s="59"/>
      <c r="K246" s="57" t="str">
        <f t="shared" ref="K246" si="428">N246</f>
        <v/>
      </c>
      <c r="M246" s="98" t="str">
        <f t="shared" ref="M246" si="429">IF(H246="X",2,"")</f>
        <v/>
      </c>
      <c r="N246" s="98" t="str">
        <f t="shared" ref="N246" si="430">IF(H246="X","Por favor justifique su Concepto","")</f>
        <v/>
      </c>
    </row>
    <row r="247" spans="1:16" s="4" customFormat="1" ht="30" customHeight="1" x14ac:dyDescent="0.3">
      <c r="A247" s="20" t="s">
        <v>41</v>
      </c>
      <c r="B247" s="6"/>
      <c r="D247" s="15" t="s">
        <v>1213</v>
      </c>
      <c r="E247" s="139" t="s">
        <v>1223</v>
      </c>
      <c r="F247" s="139"/>
      <c r="G247" s="108" t="s">
        <v>513</v>
      </c>
      <c r="H247" s="108" t="s">
        <v>514</v>
      </c>
      <c r="I247" s="108" t="s">
        <v>515</v>
      </c>
      <c r="J247" s="59"/>
      <c r="K247" s="57" t="str">
        <f t="shared" ref="K247" si="431">N247</f>
        <v/>
      </c>
      <c r="M247" s="98" t="str">
        <f t="shared" ref="M247" si="432">IF(H247="X",2,"")</f>
        <v/>
      </c>
      <c r="N247" s="98" t="str">
        <f t="shared" ref="N247" si="433">IF(H247="X","Por favor justifique su Concepto","")</f>
        <v/>
      </c>
    </row>
    <row r="248" spans="1:16" s="4" customFormat="1" ht="30" customHeight="1" x14ac:dyDescent="0.3">
      <c r="A248" s="20" t="s">
        <v>41</v>
      </c>
      <c r="B248" s="6"/>
      <c r="D248" s="55" t="s">
        <v>1214</v>
      </c>
      <c r="E248" s="140" t="s">
        <v>1224</v>
      </c>
      <c r="F248" s="140"/>
      <c r="G248" s="108" t="s">
        <v>513</v>
      </c>
      <c r="H248" s="108" t="s">
        <v>514</v>
      </c>
      <c r="I248" s="108" t="s">
        <v>515</v>
      </c>
      <c r="J248" s="59"/>
      <c r="K248" s="57" t="str">
        <f t="shared" ref="K248" si="434">N248</f>
        <v/>
      </c>
      <c r="M248" s="98" t="str">
        <f t="shared" ref="M248" si="435">IF(H248="X",2,"")</f>
        <v/>
      </c>
      <c r="N248" s="98" t="str">
        <f t="shared" ref="N248" si="436">IF(H248="X","Por favor justifique su Concepto","")</f>
        <v/>
      </c>
    </row>
    <row r="249" spans="1:16" s="4" customFormat="1" ht="30" customHeight="1" x14ac:dyDescent="0.3">
      <c r="A249" s="20" t="s">
        <v>41</v>
      </c>
      <c r="B249" s="6"/>
      <c r="D249" s="15" t="s">
        <v>1215</v>
      </c>
      <c r="E249" s="139" t="s">
        <v>1225</v>
      </c>
      <c r="F249" s="139"/>
      <c r="G249" s="108" t="s">
        <v>513</v>
      </c>
      <c r="H249" s="108" t="s">
        <v>514</v>
      </c>
      <c r="I249" s="108" t="s">
        <v>515</v>
      </c>
      <c r="J249" s="59"/>
      <c r="K249" s="57" t="str">
        <f t="shared" ref="K249" si="437">N249</f>
        <v/>
      </c>
      <c r="M249" s="98" t="str">
        <f t="shared" ref="M249" si="438">IF(H249="X",2,"")</f>
        <v/>
      </c>
      <c r="N249" s="98" t="str">
        <f t="shared" ref="N249" si="439">IF(H249="X","Por favor justifique su Concepto","")</f>
        <v/>
      </c>
    </row>
    <row r="250" spans="1:16" s="4" customFormat="1" ht="30" customHeight="1" x14ac:dyDescent="0.3">
      <c r="A250" s="20" t="s">
        <v>41</v>
      </c>
      <c r="B250" s="6"/>
      <c r="D250" s="55" t="s">
        <v>1216</v>
      </c>
      <c r="E250" s="140" t="s">
        <v>1226</v>
      </c>
      <c r="F250" s="140"/>
      <c r="G250" s="108" t="s">
        <v>513</v>
      </c>
      <c r="H250" s="108" t="s">
        <v>514</v>
      </c>
      <c r="I250" s="108" t="s">
        <v>515</v>
      </c>
      <c r="J250" s="59"/>
      <c r="K250" s="57" t="str">
        <f t="shared" ref="K250" si="440">N250</f>
        <v/>
      </c>
      <c r="M250" s="98" t="str">
        <f t="shared" ref="M250" si="441">IF(H250="X",2,"")</f>
        <v/>
      </c>
      <c r="N250" s="98" t="str">
        <f t="shared" ref="N250" si="442">IF(H250="X","Por favor justifique su Concepto","")</f>
        <v/>
      </c>
    </row>
    <row r="251" spans="1:16" s="4" customFormat="1" ht="20" customHeight="1" x14ac:dyDescent="0.3">
      <c r="A251" s="20" t="s">
        <v>41</v>
      </c>
      <c r="B251" s="6"/>
      <c r="D251" s="15" t="s">
        <v>1217</v>
      </c>
      <c r="E251" s="139" t="s">
        <v>1227</v>
      </c>
      <c r="F251" s="139"/>
      <c r="G251" s="108" t="s">
        <v>513</v>
      </c>
      <c r="H251" s="108" t="s">
        <v>514</v>
      </c>
      <c r="I251" s="108" t="s">
        <v>515</v>
      </c>
      <c r="J251" s="59"/>
      <c r="K251" s="57" t="str">
        <f t="shared" ref="K251" si="443">N251</f>
        <v/>
      </c>
      <c r="M251" s="98" t="str">
        <f t="shared" ref="M251" si="444">IF(H251="X",2,"")</f>
        <v/>
      </c>
      <c r="N251" s="98" t="str">
        <f t="shared" ref="N251" si="445">IF(H251="X","Por favor justifique su Concepto","")</f>
        <v/>
      </c>
    </row>
    <row r="252" spans="1:16" s="4" customFormat="1" ht="20" customHeight="1" x14ac:dyDescent="0.3">
      <c r="A252" s="20" t="s">
        <v>41</v>
      </c>
      <c r="B252" s="6"/>
      <c r="D252" s="55" t="s">
        <v>1218</v>
      </c>
      <c r="E252" s="140" t="s">
        <v>1228</v>
      </c>
      <c r="F252" s="140"/>
      <c r="G252" s="108" t="s">
        <v>513</v>
      </c>
      <c r="H252" s="108" t="s">
        <v>514</v>
      </c>
      <c r="I252" s="108" t="s">
        <v>515</v>
      </c>
      <c r="J252" s="59"/>
      <c r="K252" s="57" t="str">
        <f t="shared" ref="K252" si="446">N252</f>
        <v/>
      </c>
      <c r="M252" s="98" t="str">
        <f t="shared" ref="M252" si="447">IF(H252="X",2,"")</f>
        <v/>
      </c>
      <c r="N252" s="98" t="str">
        <f t="shared" ref="N252" si="448">IF(H252="X","Por favor justifique su Concepto","")</f>
        <v/>
      </c>
    </row>
    <row r="253" spans="1:16" s="4" customFormat="1" ht="30" customHeight="1" x14ac:dyDescent="0.3">
      <c r="A253" s="20" t="s">
        <v>41</v>
      </c>
      <c r="B253" s="6"/>
      <c r="D253" s="15" t="s">
        <v>1219</v>
      </c>
      <c r="E253" s="139" t="s">
        <v>1229</v>
      </c>
      <c r="F253" s="139"/>
      <c r="G253" s="108" t="s">
        <v>513</v>
      </c>
      <c r="H253" s="108" t="s">
        <v>514</v>
      </c>
      <c r="I253" s="108" t="s">
        <v>515</v>
      </c>
      <c r="J253" s="59"/>
      <c r="K253" s="57" t="str">
        <f t="shared" ref="K253" si="449">N253</f>
        <v/>
      </c>
      <c r="M253" s="98" t="str">
        <f t="shared" ref="M253" si="450">IF(H253="X",2,"")</f>
        <v/>
      </c>
      <c r="N253" s="98" t="str">
        <f t="shared" ref="N253" si="451">IF(H253="X","Por favor justifique su Concepto","")</f>
        <v/>
      </c>
    </row>
    <row r="254" spans="1:16" s="4" customFormat="1" ht="15" customHeight="1" x14ac:dyDescent="0.3">
      <c r="A254" s="7"/>
      <c r="B254" s="25"/>
      <c r="D254" s="63" t="s">
        <v>525</v>
      </c>
      <c r="E254" s="60"/>
      <c r="F254" s="60"/>
      <c r="G254" s="64"/>
      <c r="H254" s="64"/>
      <c r="I254" s="64"/>
      <c r="J254" s="99"/>
      <c r="K254" s="60"/>
      <c r="L254" s="19" t="s">
        <v>490</v>
      </c>
      <c r="M254" s="98" t="str">
        <f t="shared" ref="M254:M299" si="452">IF(H254="X",2,"")</f>
        <v/>
      </c>
      <c r="N254" s="98" t="str">
        <f t="shared" ref="N254:N299" si="453">IF(H254="X","Por favor justifique su Concepto","")</f>
        <v/>
      </c>
    </row>
    <row r="255" spans="1:16" s="4" customFormat="1" ht="30" customHeight="1" x14ac:dyDescent="0.3">
      <c r="A255" s="21" t="s">
        <v>67</v>
      </c>
      <c r="B255" s="22"/>
      <c r="D255" s="55" t="s">
        <v>987</v>
      </c>
      <c r="E255" s="143" t="s">
        <v>995</v>
      </c>
      <c r="F255" s="144"/>
      <c r="G255" s="108" t="s">
        <v>513</v>
      </c>
      <c r="H255" s="108" t="s">
        <v>514</v>
      </c>
      <c r="I255" s="108" t="s">
        <v>515</v>
      </c>
      <c r="J255" s="59"/>
      <c r="K255" s="57" t="str">
        <f t="shared" ref="K255:K277" si="454">N255</f>
        <v/>
      </c>
      <c r="M255" s="98" t="str">
        <f t="shared" si="452"/>
        <v/>
      </c>
      <c r="N255" s="98" t="str">
        <f t="shared" si="453"/>
        <v/>
      </c>
    </row>
    <row r="256" spans="1:16" s="4" customFormat="1" ht="42" customHeight="1" x14ac:dyDescent="0.3">
      <c r="A256" s="20" t="s">
        <v>99</v>
      </c>
      <c r="B256" s="6"/>
      <c r="D256" s="15" t="s">
        <v>988</v>
      </c>
      <c r="E256" s="139" t="s">
        <v>996</v>
      </c>
      <c r="F256" s="139"/>
      <c r="G256" s="108" t="s">
        <v>513</v>
      </c>
      <c r="H256" s="108" t="s">
        <v>514</v>
      </c>
      <c r="I256" s="108" t="s">
        <v>515</v>
      </c>
      <c r="J256" s="59"/>
      <c r="K256" s="57" t="str">
        <f t="shared" si="454"/>
        <v/>
      </c>
      <c r="M256" s="98" t="str">
        <f t="shared" si="452"/>
        <v/>
      </c>
      <c r="N256" s="98" t="str">
        <f t="shared" si="453"/>
        <v/>
      </c>
    </row>
    <row r="257" spans="1:16" s="4" customFormat="1" ht="30" customHeight="1" x14ac:dyDescent="0.3">
      <c r="A257" s="20"/>
      <c r="B257" s="6"/>
      <c r="D257" s="55" t="s">
        <v>989</v>
      </c>
      <c r="E257" s="143" t="s">
        <v>997</v>
      </c>
      <c r="F257" s="144"/>
      <c r="G257" s="108" t="s">
        <v>513</v>
      </c>
      <c r="H257" s="108" t="s">
        <v>514</v>
      </c>
      <c r="I257" s="108" t="s">
        <v>515</v>
      </c>
      <c r="J257" s="59"/>
      <c r="K257" s="57" t="str">
        <f t="shared" si="454"/>
        <v/>
      </c>
      <c r="M257" s="98" t="str">
        <f t="shared" ref="M257" si="455">IF(H257="X",2,"")</f>
        <v/>
      </c>
      <c r="N257" s="98" t="str">
        <f t="shared" ref="N257" si="456">IF(H257="X","Por favor justifique su Concepto","")</f>
        <v/>
      </c>
    </row>
    <row r="258" spans="1:16" s="4" customFormat="1" ht="30" customHeight="1" x14ac:dyDescent="0.3">
      <c r="A258" s="20"/>
      <c r="B258" s="6"/>
      <c r="D258" s="15" t="s">
        <v>990</v>
      </c>
      <c r="E258" s="139" t="s">
        <v>998</v>
      </c>
      <c r="F258" s="139"/>
      <c r="G258" s="108" t="s">
        <v>513</v>
      </c>
      <c r="H258" s="108" t="s">
        <v>514</v>
      </c>
      <c r="I258" s="108" t="s">
        <v>515</v>
      </c>
      <c r="J258" s="59"/>
      <c r="K258" s="57" t="str">
        <f t="shared" si="454"/>
        <v/>
      </c>
      <c r="M258" s="98" t="str">
        <f t="shared" ref="M258" si="457">IF(H258="X",2,"")</f>
        <v/>
      </c>
      <c r="N258" s="98" t="str">
        <f t="shared" ref="N258" si="458">IF(H258="X","Por favor justifique su Concepto","")</f>
        <v/>
      </c>
    </row>
    <row r="259" spans="1:16" s="4" customFormat="1" ht="30" customHeight="1" x14ac:dyDescent="0.3">
      <c r="A259" s="20"/>
      <c r="B259" s="6"/>
      <c r="D259" s="55" t="s">
        <v>991</v>
      </c>
      <c r="E259" s="143" t="s">
        <v>999</v>
      </c>
      <c r="F259" s="144"/>
      <c r="G259" s="108" t="s">
        <v>513</v>
      </c>
      <c r="H259" s="108" t="s">
        <v>514</v>
      </c>
      <c r="I259" s="108" t="s">
        <v>515</v>
      </c>
      <c r="J259" s="59"/>
      <c r="K259" s="57" t="str">
        <f t="shared" si="454"/>
        <v/>
      </c>
      <c r="M259" s="98" t="str">
        <f t="shared" ref="M259" si="459">IF(H259="X",2,"")</f>
        <v/>
      </c>
      <c r="N259" s="98" t="str">
        <f t="shared" ref="N259" si="460">IF(H259="X","Por favor justifique su Concepto","")</f>
        <v/>
      </c>
    </row>
    <row r="260" spans="1:16" s="4" customFormat="1" ht="30" customHeight="1" x14ac:dyDescent="0.3">
      <c r="A260" s="20"/>
      <c r="B260" s="6"/>
      <c r="D260" s="15" t="s">
        <v>992</v>
      </c>
      <c r="E260" s="139" t="s">
        <v>1000</v>
      </c>
      <c r="F260" s="139"/>
      <c r="G260" s="108" t="s">
        <v>513</v>
      </c>
      <c r="H260" s="108" t="s">
        <v>514</v>
      </c>
      <c r="I260" s="108" t="s">
        <v>515</v>
      </c>
      <c r="J260" s="59"/>
      <c r="K260" s="57" t="str">
        <f t="shared" si="454"/>
        <v/>
      </c>
      <c r="M260" s="98" t="str">
        <f t="shared" ref="M260" si="461">IF(H260="X",2,"")</f>
        <v/>
      </c>
      <c r="N260" s="98" t="str">
        <f t="shared" ref="N260" si="462">IF(H260="X","Por favor justifique su Concepto","")</f>
        <v/>
      </c>
    </row>
    <row r="261" spans="1:16" s="4" customFormat="1" ht="30" customHeight="1" x14ac:dyDescent="0.3">
      <c r="A261" s="20"/>
      <c r="B261" s="6"/>
      <c r="D261" s="55" t="s">
        <v>993</v>
      </c>
      <c r="E261" s="143" t="s">
        <v>1001</v>
      </c>
      <c r="F261" s="144"/>
      <c r="G261" s="108" t="s">
        <v>513</v>
      </c>
      <c r="H261" s="108" t="s">
        <v>514</v>
      </c>
      <c r="I261" s="108" t="s">
        <v>515</v>
      </c>
      <c r="J261" s="59"/>
      <c r="K261" s="57" t="str">
        <f t="shared" si="454"/>
        <v/>
      </c>
      <c r="M261" s="98" t="str">
        <f t="shared" ref="M261" si="463">IF(H261="X",2,"")</f>
        <v/>
      </c>
      <c r="N261" s="98" t="str">
        <f t="shared" ref="N261" si="464">IF(H261="X","Por favor justifique su Concepto","")</f>
        <v/>
      </c>
    </row>
    <row r="262" spans="1:16" s="4" customFormat="1" ht="30" customHeight="1" x14ac:dyDescent="0.3">
      <c r="A262" s="20"/>
      <c r="B262" s="6"/>
      <c r="D262" s="15" t="s">
        <v>879</v>
      </c>
      <c r="E262" s="139" t="s">
        <v>923</v>
      </c>
      <c r="F262" s="139"/>
      <c r="G262" s="108" t="s">
        <v>513</v>
      </c>
      <c r="H262" s="108" t="s">
        <v>514</v>
      </c>
      <c r="I262" s="108" t="s">
        <v>515</v>
      </c>
      <c r="J262" s="59"/>
      <c r="K262" s="57" t="str">
        <f t="shared" si="454"/>
        <v/>
      </c>
      <c r="M262" s="98" t="str">
        <f t="shared" ref="M262" si="465">IF(H262="X",2,"")</f>
        <v/>
      </c>
      <c r="N262" s="98" t="str">
        <f t="shared" ref="N262" si="466">IF(H262="X","Por favor justifique su Concepto","")</f>
        <v/>
      </c>
    </row>
    <row r="263" spans="1:16" s="4" customFormat="1" ht="30" customHeight="1" x14ac:dyDescent="0.3">
      <c r="A263" s="20"/>
      <c r="B263" s="6"/>
      <c r="D263" s="55" t="s">
        <v>880</v>
      </c>
      <c r="E263" s="143" t="s">
        <v>924</v>
      </c>
      <c r="F263" s="144"/>
      <c r="G263" s="108" t="s">
        <v>513</v>
      </c>
      <c r="H263" s="108" t="s">
        <v>514</v>
      </c>
      <c r="I263" s="108" t="s">
        <v>515</v>
      </c>
      <c r="J263" s="59"/>
      <c r="K263" s="57" t="str">
        <f t="shared" si="454"/>
        <v/>
      </c>
      <c r="M263" s="98" t="str">
        <f t="shared" ref="M263" si="467">IF(H263="X",2,"")</f>
        <v/>
      </c>
      <c r="N263" s="98" t="str">
        <f t="shared" ref="N263" si="468">IF(H263="X","Por favor justifique su Concepto","")</f>
        <v/>
      </c>
    </row>
    <row r="264" spans="1:16" s="4" customFormat="1" ht="30" customHeight="1" x14ac:dyDescent="0.3">
      <c r="A264" s="20"/>
      <c r="B264" s="6"/>
      <c r="D264" s="15" t="s">
        <v>881</v>
      </c>
      <c r="E264" s="139" t="s">
        <v>925</v>
      </c>
      <c r="F264" s="139"/>
      <c r="G264" s="108" t="s">
        <v>513</v>
      </c>
      <c r="H264" s="108" t="s">
        <v>514</v>
      </c>
      <c r="I264" s="108" t="s">
        <v>515</v>
      </c>
      <c r="J264" s="59"/>
      <c r="K264" s="57" t="str">
        <f t="shared" si="454"/>
        <v/>
      </c>
      <c r="M264" s="98" t="str">
        <f t="shared" ref="M264" si="469">IF(H264="X",2,"")</f>
        <v/>
      </c>
      <c r="N264" s="98" t="str">
        <f t="shared" ref="N264" si="470">IF(H264="X","Por favor justifique su Concepto","")</f>
        <v/>
      </c>
    </row>
    <row r="265" spans="1:16" s="4" customFormat="1" ht="42" customHeight="1" x14ac:dyDescent="0.3">
      <c r="A265" s="20"/>
      <c r="B265" s="6"/>
      <c r="D265" s="55" t="s">
        <v>882</v>
      </c>
      <c r="E265" s="143" t="s">
        <v>926</v>
      </c>
      <c r="F265" s="144"/>
      <c r="G265" s="108" t="s">
        <v>513</v>
      </c>
      <c r="H265" s="108" t="s">
        <v>514</v>
      </c>
      <c r="I265" s="108" t="s">
        <v>515</v>
      </c>
      <c r="J265" s="59"/>
      <c r="K265" s="57" t="str">
        <f t="shared" si="454"/>
        <v/>
      </c>
      <c r="M265" s="98" t="str">
        <f t="shared" ref="M265" si="471">IF(H265="X",2,"")</f>
        <v/>
      </c>
      <c r="N265" s="98" t="str">
        <f t="shared" ref="N265" si="472">IF(H265="X","Por favor justifique su Concepto","")</f>
        <v/>
      </c>
    </row>
    <row r="266" spans="1:16" s="4" customFormat="1" ht="30" customHeight="1" x14ac:dyDescent="0.3">
      <c r="A266" s="20"/>
      <c r="B266" s="6"/>
      <c r="D266" s="15" t="s">
        <v>883</v>
      </c>
      <c r="E266" s="139" t="s">
        <v>927</v>
      </c>
      <c r="F266" s="139"/>
      <c r="G266" s="108" t="s">
        <v>513</v>
      </c>
      <c r="H266" s="108" t="s">
        <v>514</v>
      </c>
      <c r="I266" s="108" t="s">
        <v>515</v>
      </c>
      <c r="J266" s="59"/>
      <c r="K266" s="57" t="str">
        <f t="shared" si="454"/>
        <v/>
      </c>
      <c r="M266" s="98" t="str">
        <f t="shared" ref="M266" si="473">IF(H266="X",2,"")</f>
        <v/>
      </c>
      <c r="N266" s="98" t="str">
        <f t="shared" ref="N266" si="474">IF(H266="X","Por favor justifique su Concepto","")</f>
        <v/>
      </c>
    </row>
    <row r="267" spans="1:16" s="4" customFormat="1" ht="42" customHeight="1" x14ac:dyDescent="0.3">
      <c r="A267" s="20"/>
      <c r="B267" s="6"/>
      <c r="D267" s="55" t="s">
        <v>884</v>
      </c>
      <c r="E267" s="143" t="s">
        <v>928</v>
      </c>
      <c r="F267" s="144"/>
      <c r="G267" s="108" t="s">
        <v>513</v>
      </c>
      <c r="H267" s="108" t="s">
        <v>514</v>
      </c>
      <c r="I267" s="108" t="s">
        <v>515</v>
      </c>
      <c r="J267" s="59"/>
      <c r="K267" s="57" t="str">
        <f t="shared" si="454"/>
        <v/>
      </c>
      <c r="M267" s="98" t="str">
        <f t="shared" ref="M267" si="475">IF(H267="X",2,"")</f>
        <v/>
      </c>
      <c r="N267" s="98" t="str">
        <f t="shared" ref="N267" si="476">IF(H267="X","Por favor justifique su Concepto","")</f>
        <v/>
      </c>
    </row>
    <row r="268" spans="1:16" s="4" customFormat="1" ht="30" customHeight="1" x14ac:dyDescent="0.3">
      <c r="A268" s="20"/>
      <c r="B268" s="6"/>
      <c r="D268" s="15" t="s">
        <v>885</v>
      </c>
      <c r="E268" s="139" t="s">
        <v>929</v>
      </c>
      <c r="F268" s="139"/>
      <c r="G268" s="108" t="s">
        <v>513</v>
      </c>
      <c r="H268" s="108" t="s">
        <v>514</v>
      </c>
      <c r="I268" s="108" t="s">
        <v>515</v>
      </c>
      <c r="J268" s="59"/>
      <c r="K268" s="57" t="str">
        <f t="shared" si="454"/>
        <v/>
      </c>
      <c r="M268" s="98" t="str">
        <f t="shared" ref="M268" si="477">IF(H268="X",2,"")</f>
        <v/>
      </c>
      <c r="N268" s="98" t="str">
        <f t="shared" ref="N268" si="478">IF(H268="X","Por favor justifique su Concepto","")</f>
        <v/>
      </c>
    </row>
    <row r="269" spans="1:16" s="4" customFormat="1" ht="30" customHeight="1" x14ac:dyDescent="0.3">
      <c r="A269" s="20"/>
      <c r="B269" s="6"/>
      <c r="D269" s="55" t="s">
        <v>886</v>
      </c>
      <c r="E269" s="143" t="s">
        <v>930</v>
      </c>
      <c r="F269" s="144"/>
      <c r="G269" s="108" t="s">
        <v>513</v>
      </c>
      <c r="H269" s="108" t="s">
        <v>514</v>
      </c>
      <c r="I269" s="108" t="s">
        <v>515</v>
      </c>
      <c r="J269" s="59"/>
      <c r="K269" s="57" t="str">
        <f t="shared" si="454"/>
        <v/>
      </c>
      <c r="M269" s="98" t="str">
        <f t="shared" ref="M269" si="479">IF(H269="X",2,"")</f>
        <v/>
      </c>
      <c r="N269" s="98" t="str">
        <f t="shared" ref="N269" si="480">IF(H269="X","Por favor justifique su Concepto","")</f>
        <v/>
      </c>
    </row>
    <row r="270" spans="1:16" s="4" customFormat="1" ht="42" customHeight="1" x14ac:dyDescent="0.3">
      <c r="A270" s="20"/>
      <c r="B270" s="6"/>
      <c r="D270" s="15" t="s">
        <v>887</v>
      </c>
      <c r="E270" s="139" t="s">
        <v>931</v>
      </c>
      <c r="F270" s="139"/>
      <c r="G270" s="108" t="s">
        <v>513</v>
      </c>
      <c r="H270" s="108" t="s">
        <v>514</v>
      </c>
      <c r="I270" s="108" t="s">
        <v>515</v>
      </c>
      <c r="J270" s="59"/>
      <c r="K270" s="57" t="str">
        <f t="shared" si="454"/>
        <v/>
      </c>
      <c r="M270" s="98" t="str">
        <f t="shared" ref="M270" si="481">IF(H270="X",2,"")</f>
        <v/>
      </c>
      <c r="N270" s="98" t="str">
        <f t="shared" ref="N270" si="482">IF(H270="X","Por favor justifique su Concepto","")</f>
        <v/>
      </c>
    </row>
    <row r="271" spans="1:16" s="4" customFormat="1" ht="42" customHeight="1" x14ac:dyDescent="0.3">
      <c r="A271" s="20"/>
      <c r="B271" s="6"/>
      <c r="D271" s="55" t="s">
        <v>888</v>
      </c>
      <c r="E271" s="143" t="s">
        <v>932</v>
      </c>
      <c r="F271" s="144"/>
      <c r="G271" s="108" t="s">
        <v>513</v>
      </c>
      <c r="H271" s="108" t="s">
        <v>514</v>
      </c>
      <c r="I271" s="108" t="s">
        <v>515</v>
      </c>
      <c r="J271" s="59"/>
      <c r="K271" s="57" t="str">
        <f t="shared" si="454"/>
        <v/>
      </c>
      <c r="M271" s="98" t="str">
        <f t="shared" ref="M271" si="483">IF(H271="X",2,"")</f>
        <v/>
      </c>
      <c r="N271" s="98" t="str">
        <f t="shared" ref="N271" si="484">IF(H271="X","Por favor justifique su Concepto","")</f>
        <v/>
      </c>
    </row>
    <row r="272" spans="1:16" s="4" customFormat="1" ht="20" customHeight="1" x14ac:dyDescent="0.3">
      <c r="A272" s="20"/>
      <c r="B272" s="6"/>
      <c r="D272" s="15" t="s">
        <v>908</v>
      </c>
      <c r="E272" s="139" t="s">
        <v>952</v>
      </c>
      <c r="F272" s="139"/>
      <c r="G272" s="108" t="s">
        <v>513</v>
      </c>
      <c r="H272" s="108" t="s">
        <v>514</v>
      </c>
      <c r="I272" s="108" t="s">
        <v>515</v>
      </c>
      <c r="J272" s="59"/>
      <c r="K272" s="57" t="str">
        <f t="shared" si="454"/>
        <v/>
      </c>
      <c r="M272" s="98" t="str">
        <f t="shared" ref="M272" si="485">IF(H272="X",2,"")</f>
        <v/>
      </c>
      <c r="N272" s="98" t="str">
        <f t="shared" ref="N272" si="486">IF(H272="X","Por favor justifique su Concepto","")</f>
        <v/>
      </c>
    </row>
    <row r="273" spans="1:16" s="4" customFormat="1" ht="20" customHeight="1" x14ac:dyDescent="0.3">
      <c r="A273" s="20"/>
      <c r="B273" s="6"/>
      <c r="D273" s="55" t="s">
        <v>909</v>
      </c>
      <c r="E273" s="143" t="s">
        <v>953</v>
      </c>
      <c r="F273" s="144"/>
      <c r="G273" s="108" t="s">
        <v>513</v>
      </c>
      <c r="H273" s="108" t="s">
        <v>514</v>
      </c>
      <c r="I273" s="108" t="s">
        <v>515</v>
      </c>
      <c r="J273" s="59"/>
      <c r="K273" s="57" t="str">
        <f t="shared" si="454"/>
        <v/>
      </c>
      <c r="M273" s="98" t="str">
        <f t="shared" ref="M273" si="487">IF(H273="X",2,"")</f>
        <v/>
      </c>
      <c r="N273" s="98" t="str">
        <f t="shared" ref="N273" si="488">IF(H273="X","Por favor justifique su Concepto","")</f>
        <v/>
      </c>
    </row>
    <row r="274" spans="1:16" s="4" customFormat="1" ht="30" customHeight="1" x14ac:dyDescent="0.3">
      <c r="A274" s="20"/>
      <c r="B274" s="6"/>
      <c r="D274" s="15" t="s">
        <v>910</v>
      </c>
      <c r="E274" s="139" t="s">
        <v>954</v>
      </c>
      <c r="F274" s="139"/>
      <c r="G274" s="108" t="s">
        <v>513</v>
      </c>
      <c r="H274" s="108" t="s">
        <v>514</v>
      </c>
      <c r="I274" s="108" t="s">
        <v>515</v>
      </c>
      <c r="J274" s="59"/>
      <c r="K274" s="57" t="str">
        <f t="shared" si="454"/>
        <v/>
      </c>
      <c r="M274" s="98" t="str">
        <f t="shared" ref="M274" si="489">IF(H274="X",2,"")</f>
        <v/>
      </c>
      <c r="N274" s="98" t="str">
        <f t="shared" ref="N274" si="490">IF(H274="X","Por favor justifique su Concepto","")</f>
        <v/>
      </c>
    </row>
    <row r="275" spans="1:16" s="4" customFormat="1" ht="30" customHeight="1" x14ac:dyDescent="0.3">
      <c r="A275" s="20"/>
      <c r="B275" s="6"/>
      <c r="D275" s="55" t="s">
        <v>911</v>
      </c>
      <c r="E275" s="143" t="s">
        <v>955</v>
      </c>
      <c r="F275" s="144"/>
      <c r="G275" s="108" t="s">
        <v>513</v>
      </c>
      <c r="H275" s="108" t="s">
        <v>514</v>
      </c>
      <c r="I275" s="108" t="s">
        <v>515</v>
      </c>
      <c r="J275" s="59"/>
      <c r="K275" s="57" t="str">
        <f t="shared" si="454"/>
        <v/>
      </c>
      <c r="M275" s="98" t="str">
        <f t="shared" ref="M275" si="491">IF(H275="X",2,"")</f>
        <v/>
      </c>
      <c r="N275" s="98" t="str">
        <f t="shared" ref="N275" si="492">IF(H275="X","Por favor justifique su Concepto","")</f>
        <v/>
      </c>
    </row>
    <row r="276" spans="1:16" s="4" customFormat="1" ht="20" customHeight="1" x14ac:dyDescent="0.3">
      <c r="A276" s="20"/>
      <c r="B276" s="6"/>
      <c r="D276" s="15" t="s">
        <v>912</v>
      </c>
      <c r="E276" s="139" t="s">
        <v>956</v>
      </c>
      <c r="F276" s="139"/>
      <c r="G276" s="108" t="s">
        <v>513</v>
      </c>
      <c r="H276" s="108" t="s">
        <v>514</v>
      </c>
      <c r="I276" s="108" t="s">
        <v>515</v>
      </c>
      <c r="J276" s="59"/>
      <c r="K276" s="57" t="str">
        <f t="shared" si="454"/>
        <v/>
      </c>
      <c r="M276" s="98" t="str">
        <f t="shared" ref="M276" si="493">IF(H276="X",2,"")</f>
        <v/>
      </c>
      <c r="N276" s="98" t="str">
        <f t="shared" ref="N276" si="494">IF(H276="X","Por favor justifique su Concepto","")</f>
        <v/>
      </c>
    </row>
    <row r="277" spans="1:16" s="4" customFormat="1" ht="20" customHeight="1" x14ac:dyDescent="0.3">
      <c r="A277" s="20"/>
      <c r="B277" s="6"/>
      <c r="D277" s="55" t="s">
        <v>994</v>
      </c>
      <c r="E277" s="143" t="s">
        <v>1002</v>
      </c>
      <c r="F277" s="144"/>
      <c r="G277" s="108" t="s">
        <v>513</v>
      </c>
      <c r="H277" s="108" t="s">
        <v>514</v>
      </c>
      <c r="I277" s="108" t="s">
        <v>515</v>
      </c>
      <c r="J277" s="59"/>
      <c r="K277" s="57" t="str">
        <f t="shared" si="454"/>
        <v/>
      </c>
      <c r="M277" s="98" t="str">
        <f t="shared" ref="M277" si="495">IF(H277="X",2,"")</f>
        <v/>
      </c>
      <c r="N277" s="98" t="str">
        <f t="shared" ref="N277" si="496">IF(H277="X","Por favor justifique su Concepto","")</f>
        <v/>
      </c>
    </row>
    <row r="278" spans="1:16" s="4" customFormat="1" ht="16" customHeight="1" x14ac:dyDescent="0.3">
      <c r="A278" s="7"/>
      <c r="B278" s="25"/>
      <c r="D278" s="63" t="s">
        <v>526</v>
      </c>
      <c r="E278" s="64"/>
      <c r="F278" s="64"/>
      <c r="G278" s="64"/>
      <c r="H278" s="64"/>
      <c r="I278" s="64"/>
      <c r="J278" s="99"/>
      <c r="K278" s="60"/>
      <c r="L278" s="19" t="s">
        <v>490</v>
      </c>
      <c r="M278" s="98" t="str">
        <f t="shared" si="452"/>
        <v/>
      </c>
      <c r="N278" s="98" t="str">
        <f t="shared" si="453"/>
        <v/>
      </c>
    </row>
    <row r="279" spans="1:16" s="4" customFormat="1" ht="30" customHeight="1" x14ac:dyDescent="0.3">
      <c r="A279" s="21" t="s">
        <v>91</v>
      </c>
      <c r="B279" s="22"/>
      <c r="D279" s="55" t="s">
        <v>1003</v>
      </c>
      <c r="E279" s="140" t="s">
        <v>1006</v>
      </c>
      <c r="F279" s="140"/>
      <c r="G279" s="108" t="s">
        <v>513</v>
      </c>
      <c r="H279" s="108" t="s">
        <v>514</v>
      </c>
      <c r="I279" s="108" t="s">
        <v>515</v>
      </c>
      <c r="J279" s="59"/>
      <c r="K279" s="57" t="str">
        <f t="shared" ref="K279:K291" si="497">N279</f>
        <v/>
      </c>
      <c r="M279" s="98" t="str">
        <f t="shared" si="452"/>
        <v/>
      </c>
      <c r="N279" s="98" t="str">
        <f t="shared" si="453"/>
        <v/>
      </c>
    </row>
    <row r="280" spans="1:16" s="4" customFormat="1" ht="42" customHeight="1" x14ac:dyDescent="0.3">
      <c r="A280" s="20" t="s">
        <v>93</v>
      </c>
      <c r="B280" s="6"/>
      <c r="D280" s="15" t="s">
        <v>1004</v>
      </c>
      <c r="E280" s="139" t="s">
        <v>1007</v>
      </c>
      <c r="F280" s="139"/>
      <c r="G280" s="108" t="s">
        <v>513</v>
      </c>
      <c r="H280" s="108" t="s">
        <v>514</v>
      </c>
      <c r="I280" s="108" t="s">
        <v>515</v>
      </c>
      <c r="J280" s="59"/>
      <c r="K280" s="57" t="str">
        <f t="shared" si="497"/>
        <v/>
      </c>
      <c r="M280" s="98" t="str">
        <f t="shared" si="452"/>
        <v/>
      </c>
      <c r="N280" s="98" t="str">
        <f t="shared" si="453"/>
        <v/>
      </c>
    </row>
    <row r="281" spans="1:16" s="4" customFormat="1" ht="30" customHeight="1" x14ac:dyDescent="0.3">
      <c r="A281" s="21" t="s">
        <v>119</v>
      </c>
      <c r="B281" s="22"/>
      <c r="D281" s="55" t="s">
        <v>1005</v>
      </c>
      <c r="E281" s="140" t="s">
        <v>1008</v>
      </c>
      <c r="F281" s="140"/>
      <c r="G281" s="108" t="s">
        <v>513</v>
      </c>
      <c r="H281" s="108" t="s">
        <v>514</v>
      </c>
      <c r="I281" s="108" t="s">
        <v>515</v>
      </c>
      <c r="J281" s="59"/>
      <c r="K281" s="57" t="str">
        <f t="shared" si="497"/>
        <v/>
      </c>
      <c r="M281" s="98" t="str">
        <f t="shared" si="452"/>
        <v/>
      </c>
      <c r="N281" s="98" t="str">
        <f t="shared" si="453"/>
        <v/>
      </c>
    </row>
    <row r="282" spans="1:16" s="4" customFormat="1" ht="15" customHeight="1" x14ac:dyDescent="0.3">
      <c r="A282" s="21"/>
      <c r="B282" s="22"/>
      <c r="D282" s="63" t="s">
        <v>527</v>
      </c>
      <c r="E282" s="64"/>
      <c r="F282" s="64"/>
      <c r="G282" s="64"/>
      <c r="H282" s="64"/>
      <c r="I282" s="64"/>
      <c r="J282" s="99"/>
      <c r="K282" s="60"/>
      <c r="L282" s="19" t="s">
        <v>490</v>
      </c>
      <c r="M282" s="98" t="str">
        <f t="shared" si="452"/>
        <v/>
      </c>
      <c r="N282" s="98" t="str">
        <f t="shared" si="453"/>
        <v/>
      </c>
    </row>
    <row r="283" spans="1:16" s="4" customFormat="1" ht="20" customHeight="1" x14ac:dyDescent="0.3">
      <c r="A283" s="21"/>
      <c r="B283" s="22"/>
      <c r="D283" s="55" t="s">
        <v>1009</v>
      </c>
      <c r="E283" s="140" t="s">
        <v>1018</v>
      </c>
      <c r="F283" s="140"/>
      <c r="G283" s="108" t="s">
        <v>513</v>
      </c>
      <c r="H283" s="108" t="s">
        <v>514</v>
      </c>
      <c r="I283" s="108" t="s">
        <v>515</v>
      </c>
      <c r="J283" s="59"/>
      <c r="K283" s="57" t="str">
        <f t="shared" ref="K283:K285" si="498">N283</f>
        <v/>
      </c>
      <c r="M283" s="98" t="str">
        <f t="shared" ref="M283:M285" si="499">IF(H283="X",2,"")</f>
        <v/>
      </c>
      <c r="N283" s="98" t="str">
        <f t="shared" ref="N283:N285" si="500">IF(H283="X","Por favor justifique su Concepto","")</f>
        <v/>
      </c>
    </row>
    <row r="284" spans="1:16" s="4" customFormat="1" ht="20" customHeight="1" x14ac:dyDescent="0.3">
      <c r="A284" s="21"/>
      <c r="B284" s="22"/>
      <c r="D284" s="15" t="s">
        <v>1010</v>
      </c>
      <c r="E284" s="139" t="s">
        <v>1019</v>
      </c>
      <c r="F284" s="139"/>
      <c r="G284" s="108" t="s">
        <v>513</v>
      </c>
      <c r="H284" s="108" t="s">
        <v>514</v>
      </c>
      <c r="I284" s="108" t="s">
        <v>515</v>
      </c>
      <c r="J284" s="59"/>
      <c r="K284" s="57" t="str">
        <f t="shared" si="498"/>
        <v/>
      </c>
      <c r="M284" s="98" t="str">
        <f t="shared" si="499"/>
        <v/>
      </c>
      <c r="N284" s="98" t="str">
        <f t="shared" si="500"/>
        <v/>
      </c>
    </row>
    <row r="285" spans="1:16" s="4" customFormat="1" ht="20" customHeight="1" x14ac:dyDescent="0.3">
      <c r="A285" s="21"/>
      <c r="B285" s="22"/>
      <c r="D285" s="55" t="s">
        <v>1011</v>
      </c>
      <c r="E285" s="140" t="s">
        <v>1020</v>
      </c>
      <c r="F285" s="140"/>
      <c r="G285" s="108" t="s">
        <v>513</v>
      </c>
      <c r="H285" s="108" t="s">
        <v>514</v>
      </c>
      <c r="I285" s="108" t="s">
        <v>515</v>
      </c>
      <c r="J285" s="59"/>
      <c r="K285" s="57" t="str">
        <f t="shared" si="498"/>
        <v/>
      </c>
      <c r="M285" s="98" t="str">
        <f t="shared" si="499"/>
        <v/>
      </c>
      <c r="N285" s="98" t="str">
        <f t="shared" si="500"/>
        <v/>
      </c>
    </row>
    <row r="286" spans="1:16" s="4" customFormat="1" ht="20" customHeight="1" x14ac:dyDescent="0.3">
      <c r="A286" s="20" t="s">
        <v>137</v>
      </c>
      <c r="B286" s="6"/>
      <c r="D286" s="15" t="s">
        <v>1012</v>
      </c>
      <c r="E286" s="139" t="s">
        <v>1021</v>
      </c>
      <c r="F286" s="139"/>
      <c r="G286" s="108" t="s">
        <v>513</v>
      </c>
      <c r="H286" s="108" t="s">
        <v>514</v>
      </c>
      <c r="I286" s="108" t="s">
        <v>515</v>
      </c>
      <c r="J286" s="59"/>
      <c r="K286" s="57" t="str">
        <f t="shared" si="497"/>
        <v/>
      </c>
      <c r="M286" s="98" t="str">
        <f t="shared" si="452"/>
        <v/>
      </c>
      <c r="N286" s="98" t="str">
        <f t="shared" si="453"/>
        <v/>
      </c>
    </row>
    <row r="287" spans="1:16" s="4" customFormat="1" ht="20" customHeight="1" x14ac:dyDescent="0.3">
      <c r="A287" s="20" t="s">
        <v>137</v>
      </c>
      <c r="B287" s="6"/>
      <c r="D287" s="55" t="s">
        <v>1013</v>
      </c>
      <c r="E287" s="140" t="s">
        <v>1022</v>
      </c>
      <c r="F287" s="140"/>
      <c r="G287" s="108" t="s">
        <v>513</v>
      </c>
      <c r="H287" s="108" t="s">
        <v>514</v>
      </c>
      <c r="I287" s="108" t="s">
        <v>515</v>
      </c>
      <c r="J287" s="59"/>
      <c r="K287" s="57" t="str">
        <f t="shared" ref="K287" si="501">N287</f>
        <v/>
      </c>
      <c r="M287" s="98" t="str">
        <f t="shared" ref="M287" si="502">IF(H287="X",2,"")</f>
        <v/>
      </c>
      <c r="N287" s="98" t="str">
        <f t="shared" ref="N287" si="503">IF(H287="X","Por favor justifique su Concepto","")</f>
        <v/>
      </c>
    </row>
    <row r="288" spans="1:16" s="4" customFormat="1" ht="20" customHeight="1" x14ac:dyDescent="0.3">
      <c r="A288" s="20" t="s">
        <v>137</v>
      </c>
      <c r="B288" s="6"/>
      <c r="D288" s="15" t="s">
        <v>1014</v>
      </c>
      <c r="E288" s="139" t="s">
        <v>1023</v>
      </c>
      <c r="F288" s="139"/>
      <c r="G288" s="108" t="s">
        <v>513</v>
      </c>
      <c r="H288" s="108" t="s">
        <v>514</v>
      </c>
      <c r="I288" s="108" t="s">
        <v>515</v>
      </c>
      <c r="J288" s="59"/>
      <c r="K288" s="57" t="str">
        <f t="shared" ref="K288" si="504">N288</f>
        <v/>
      </c>
      <c r="M288" s="98" t="str">
        <f t="shared" ref="M288" si="505">IF(H288="X",2,"")</f>
        <v/>
      </c>
      <c r="N288" s="98" t="str">
        <f t="shared" ref="N288" si="506">IF(H288="X","Por favor justifique su Concepto","")</f>
        <v/>
      </c>
    </row>
    <row r="289" spans="1:16" s="4" customFormat="1" ht="20" customHeight="1" x14ac:dyDescent="0.3">
      <c r="A289" s="20" t="s">
        <v>137</v>
      </c>
      <c r="B289" s="6"/>
      <c r="D289" s="55" t="s">
        <v>1015</v>
      </c>
      <c r="E289" s="140" t="s">
        <v>1024</v>
      </c>
      <c r="F289" s="140"/>
      <c r="G289" s="108" t="s">
        <v>513</v>
      </c>
      <c r="H289" s="108" t="s">
        <v>514</v>
      </c>
      <c r="I289" s="108" t="s">
        <v>515</v>
      </c>
      <c r="J289" s="59"/>
      <c r="K289" s="57" t="str">
        <f t="shared" ref="K289" si="507">N289</f>
        <v/>
      </c>
      <c r="M289" s="98" t="str">
        <f t="shared" ref="M289" si="508">IF(H289="X",2,"")</f>
        <v/>
      </c>
      <c r="N289" s="98" t="str">
        <f t="shared" ref="N289" si="509">IF(H289="X","Por favor justifique su Concepto","")</f>
        <v/>
      </c>
    </row>
    <row r="290" spans="1:16" s="4" customFormat="1" ht="20" customHeight="1" x14ac:dyDescent="0.3">
      <c r="A290" s="20" t="s">
        <v>137</v>
      </c>
      <c r="B290" s="6"/>
      <c r="D290" s="15" t="s">
        <v>1016</v>
      </c>
      <c r="E290" s="139" t="s">
        <v>1025</v>
      </c>
      <c r="F290" s="139"/>
      <c r="G290" s="108" t="s">
        <v>513</v>
      </c>
      <c r="H290" s="108" t="s">
        <v>514</v>
      </c>
      <c r="I290" s="108" t="s">
        <v>515</v>
      </c>
      <c r="J290" s="59"/>
      <c r="K290" s="57" t="str">
        <f t="shared" ref="K290" si="510">N290</f>
        <v/>
      </c>
      <c r="M290" s="98" t="str">
        <f t="shared" ref="M290" si="511">IF(H290="X",2,"")</f>
        <v/>
      </c>
      <c r="N290" s="98" t="str">
        <f t="shared" ref="N290" si="512">IF(H290="X","Por favor justifique su Concepto","")</f>
        <v/>
      </c>
    </row>
    <row r="291" spans="1:16" s="4" customFormat="1" ht="30" customHeight="1" x14ac:dyDescent="0.3">
      <c r="A291" s="21" t="s">
        <v>161</v>
      </c>
      <c r="B291" s="22"/>
      <c r="D291" s="55" t="s">
        <v>1017</v>
      </c>
      <c r="E291" s="140" t="s">
        <v>1026</v>
      </c>
      <c r="F291" s="140"/>
      <c r="G291" s="108" t="s">
        <v>513</v>
      </c>
      <c r="H291" s="108" t="s">
        <v>514</v>
      </c>
      <c r="I291" s="108" t="s">
        <v>515</v>
      </c>
      <c r="J291" s="59"/>
      <c r="K291" s="57" t="str">
        <f t="shared" si="497"/>
        <v/>
      </c>
      <c r="M291" s="98" t="str">
        <f t="shared" si="452"/>
        <v/>
      </c>
      <c r="N291" s="98" t="str">
        <f t="shared" si="453"/>
        <v/>
      </c>
    </row>
    <row r="292" spans="1:16" s="4" customFormat="1" ht="15" customHeight="1" x14ac:dyDescent="0.3">
      <c r="A292" s="7"/>
      <c r="B292" s="25"/>
      <c r="D292" s="63" t="s">
        <v>504</v>
      </c>
      <c r="E292" s="64"/>
      <c r="F292" s="64"/>
      <c r="G292" s="64"/>
      <c r="H292" s="64"/>
      <c r="I292" s="64"/>
      <c r="J292" s="99"/>
      <c r="K292" s="60"/>
      <c r="L292" s="19" t="s">
        <v>490</v>
      </c>
      <c r="M292" s="98" t="str">
        <f t="shared" si="452"/>
        <v/>
      </c>
      <c r="N292" s="98" t="str">
        <f t="shared" si="453"/>
        <v/>
      </c>
    </row>
    <row r="293" spans="1:16" s="4" customFormat="1" ht="20" customHeight="1" x14ac:dyDescent="0.3">
      <c r="A293" s="21" t="s">
        <v>59</v>
      </c>
      <c r="B293" s="22"/>
      <c r="D293" s="55" t="s">
        <v>1027</v>
      </c>
      <c r="E293" s="140" t="s">
        <v>1034</v>
      </c>
      <c r="F293" s="140"/>
      <c r="G293" s="108" t="s">
        <v>513</v>
      </c>
      <c r="H293" s="108" t="s">
        <v>514</v>
      </c>
      <c r="I293" s="108" t="s">
        <v>515</v>
      </c>
      <c r="J293" s="59"/>
      <c r="K293" s="57" t="str">
        <f t="shared" ref="K293" si="513">N293</f>
        <v/>
      </c>
      <c r="M293" s="98" t="str">
        <f t="shared" si="452"/>
        <v/>
      </c>
      <c r="N293" s="98" t="str">
        <f t="shared" si="453"/>
        <v/>
      </c>
    </row>
    <row r="294" spans="1:16" s="4" customFormat="1" ht="20" customHeight="1" x14ac:dyDescent="0.3">
      <c r="A294" s="21" t="s">
        <v>61</v>
      </c>
      <c r="B294" s="22"/>
      <c r="D294" s="15" t="s">
        <v>1028</v>
      </c>
      <c r="E294" s="139" t="s">
        <v>1035</v>
      </c>
      <c r="F294" s="139"/>
      <c r="G294" s="108" t="s">
        <v>513</v>
      </c>
      <c r="H294" s="108" t="s">
        <v>514</v>
      </c>
      <c r="I294" s="108" t="s">
        <v>515</v>
      </c>
      <c r="J294" s="59"/>
      <c r="K294" s="57" t="str">
        <f t="shared" ref="K294:K296" si="514">N294</f>
        <v/>
      </c>
      <c r="M294" s="98" t="str">
        <f t="shared" si="452"/>
        <v/>
      </c>
      <c r="N294" s="98" t="str">
        <f t="shared" si="453"/>
        <v/>
      </c>
    </row>
    <row r="295" spans="1:16" s="4" customFormat="1" ht="30" customHeight="1" x14ac:dyDescent="0.3">
      <c r="A295" s="20" t="s">
        <v>179</v>
      </c>
      <c r="B295" s="6"/>
      <c r="D295" s="55" t="s">
        <v>1029</v>
      </c>
      <c r="E295" s="140" t="s">
        <v>1036</v>
      </c>
      <c r="F295" s="140"/>
      <c r="G295" s="108" t="s">
        <v>513</v>
      </c>
      <c r="H295" s="108" t="s">
        <v>514</v>
      </c>
      <c r="I295" s="108" t="s">
        <v>515</v>
      </c>
      <c r="J295" s="59"/>
      <c r="K295" s="57" t="str">
        <f t="shared" si="514"/>
        <v/>
      </c>
      <c r="M295" s="98" t="str">
        <f t="shared" si="452"/>
        <v/>
      </c>
      <c r="N295" s="98" t="str">
        <f t="shared" si="453"/>
        <v/>
      </c>
    </row>
    <row r="296" spans="1:16" s="4" customFormat="1" ht="30" customHeight="1" x14ac:dyDescent="0.3">
      <c r="A296" s="21" t="s">
        <v>199</v>
      </c>
      <c r="B296" s="22"/>
      <c r="D296" s="15" t="s">
        <v>1030</v>
      </c>
      <c r="E296" s="139" t="s">
        <v>1037</v>
      </c>
      <c r="F296" s="139"/>
      <c r="G296" s="108" t="s">
        <v>513</v>
      </c>
      <c r="H296" s="108" t="s">
        <v>514</v>
      </c>
      <c r="I296" s="108" t="s">
        <v>515</v>
      </c>
      <c r="J296" s="59"/>
      <c r="K296" s="57" t="str">
        <f t="shared" si="514"/>
        <v/>
      </c>
      <c r="M296" s="98" t="str">
        <f t="shared" si="452"/>
        <v/>
      </c>
      <c r="N296" s="98" t="str">
        <f t="shared" si="453"/>
        <v/>
      </c>
    </row>
    <row r="297" spans="1:16" s="4" customFormat="1" ht="30" customHeight="1" x14ac:dyDescent="0.3">
      <c r="A297" s="21" t="s">
        <v>87</v>
      </c>
      <c r="B297" s="22"/>
      <c r="D297" s="55" t="s">
        <v>1031</v>
      </c>
      <c r="E297" s="140" t="s">
        <v>1038</v>
      </c>
      <c r="F297" s="140"/>
      <c r="G297" s="108" t="s">
        <v>513</v>
      </c>
      <c r="H297" s="108" t="s">
        <v>514</v>
      </c>
      <c r="I297" s="108" t="s">
        <v>515</v>
      </c>
      <c r="J297" s="59"/>
      <c r="K297" s="57" t="str">
        <f t="shared" ref="K297" si="515">N297</f>
        <v/>
      </c>
      <c r="M297" s="98" t="str">
        <f t="shared" si="452"/>
        <v/>
      </c>
      <c r="N297" s="98" t="str">
        <f t="shared" si="453"/>
        <v/>
      </c>
    </row>
    <row r="298" spans="1:16" s="4" customFormat="1" ht="20" customHeight="1" x14ac:dyDescent="0.3">
      <c r="A298" s="21" t="s">
        <v>11</v>
      </c>
      <c r="B298" s="22"/>
      <c r="D298" s="15" t="s">
        <v>1032</v>
      </c>
      <c r="E298" s="139" t="s">
        <v>1039</v>
      </c>
      <c r="F298" s="139"/>
      <c r="G298" s="108" t="s">
        <v>513</v>
      </c>
      <c r="H298" s="108" t="s">
        <v>514</v>
      </c>
      <c r="I298" s="108" t="s">
        <v>515</v>
      </c>
      <c r="J298" s="59"/>
      <c r="K298" s="57" t="str">
        <f t="shared" ref="K298:K299" si="516">N298</f>
        <v/>
      </c>
      <c r="M298" s="98" t="str">
        <f t="shared" si="452"/>
        <v/>
      </c>
      <c r="N298" s="98" t="str">
        <f t="shared" si="453"/>
        <v/>
      </c>
    </row>
    <row r="299" spans="1:16" s="4" customFormat="1" ht="20" customHeight="1" x14ac:dyDescent="0.3">
      <c r="A299" s="20" t="s">
        <v>15</v>
      </c>
      <c r="B299" s="6"/>
      <c r="D299" s="55" t="s">
        <v>1033</v>
      </c>
      <c r="E299" s="140" t="s">
        <v>1040</v>
      </c>
      <c r="F299" s="140"/>
      <c r="G299" s="108" t="s">
        <v>513</v>
      </c>
      <c r="H299" s="108" t="s">
        <v>514</v>
      </c>
      <c r="I299" s="108" t="s">
        <v>515</v>
      </c>
      <c r="J299" s="59"/>
      <c r="K299" s="57" t="str">
        <f t="shared" si="516"/>
        <v/>
      </c>
      <c r="M299" s="98" t="str">
        <f t="shared" si="452"/>
        <v/>
      </c>
      <c r="N299" s="98" t="str">
        <f t="shared" si="453"/>
        <v/>
      </c>
    </row>
  </sheetData>
  <sheetProtection algorithmName="SHA-512" hashValue="+/tkREG4h/RIXIiA0MBZmsq1MIdg9IaPXycyyUq7BSApxuxDZQQzjqf5wM3uP09cWhDtJLJtULMWYmMQzE1Tog==" saltValue="8g8qO2ZzbawHcOJo3t+Cow==" spinCount="100000" sheet="1" objects="1" scenarios="1"/>
  <mergeCells count="273">
    <mergeCell ref="E268:F268"/>
    <mergeCell ref="E266:F266"/>
    <mergeCell ref="E265:F265"/>
    <mergeCell ref="E264:F264"/>
    <mergeCell ref="E263:F263"/>
    <mergeCell ref="E267:F267"/>
    <mergeCell ref="E61:F61"/>
    <mergeCell ref="E62:F62"/>
    <mergeCell ref="E63:F63"/>
    <mergeCell ref="E64:F64"/>
    <mergeCell ref="E65:F65"/>
    <mergeCell ref="E66:F66"/>
    <mergeCell ref="E67:F67"/>
    <mergeCell ref="E68:F68"/>
    <mergeCell ref="E69:F69"/>
    <mergeCell ref="E70:F70"/>
    <mergeCell ref="E71:F71"/>
    <mergeCell ref="E72:F72"/>
    <mergeCell ref="E73:F73"/>
    <mergeCell ref="E238:F238"/>
    <mergeCell ref="E239:F239"/>
    <mergeCell ref="E201:F201"/>
    <mergeCell ref="E191:F191"/>
    <mergeCell ref="E192:F192"/>
    <mergeCell ref="E193:F193"/>
    <mergeCell ref="E194:F194"/>
    <mergeCell ref="E195:F195"/>
    <mergeCell ref="E52:F52"/>
    <mergeCell ref="E49:F49"/>
    <mergeCell ref="E50:F50"/>
    <mergeCell ref="E51:F51"/>
    <mergeCell ref="F13:K13"/>
    <mergeCell ref="D23:L23"/>
    <mergeCell ref="K15:K16"/>
    <mergeCell ref="E59:F59"/>
    <mergeCell ref="E55:F55"/>
    <mergeCell ref="E54:F54"/>
    <mergeCell ref="E25:F25"/>
    <mergeCell ref="E26:F26"/>
    <mergeCell ref="E27:F27"/>
    <mergeCell ref="E28:F28"/>
    <mergeCell ref="E42:F42"/>
    <mergeCell ref="E43:F43"/>
    <mergeCell ref="E44:F44"/>
    <mergeCell ref="E45:F45"/>
    <mergeCell ref="E46:F46"/>
    <mergeCell ref="E47:F47"/>
    <mergeCell ref="E48:F48"/>
    <mergeCell ref="D4:J4"/>
    <mergeCell ref="K3:K4"/>
    <mergeCell ref="E19:F19"/>
    <mergeCell ref="G5:K5"/>
    <mergeCell ref="E297:F297"/>
    <mergeCell ref="E298:F298"/>
    <mergeCell ref="E299:F299"/>
    <mergeCell ref="E291:F291"/>
    <mergeCell ref="E293:F293"/>
    <mergeCell ref="E294:F294"/>
    <mergeCell ref="E295:F295"/>
    <mergeCell ref="E296:F296"/>
    <mergeCell ref="E279:F279"/>
    <mergeCell ref="E286:F286"/>
    <mergeCell ref="E255:F255"/>
    <mergeCell ref="E57:F57"/>
    <mergeCell ref="E58:F58"/>
    <mergeCell ref="E60:F60"/>
    <mergeCell ref="E29:F29"/>
    <mergeCell ref="E30:F30"/>
    <mergeCell ref="E31:F31"/>
    <mergeCell ref="E32:F32"/>
    <mergeCell ref="E33:F33"/>
    <mergeCell ref="E34:F34"/>
    <mergeCell ref="E9:K9"/>
    <mergeCell ref="E11:K11"/>
    <mergeCell ref="E35:F35"/>
    <mergeCell ref="E36:F36"/>
    <mergeCell ref="E37:F37"/>
    <mergeCell ref="E38:F38"/>
    <mergeCell ref="E39:F39"/>
    <mergeCell ref="E40:F40"/>
    <mergeCell ref="E41:F41"/>
    <mergeCell ref="E189:F189"/>
    <mergeCell ref="E190:F190"/>
    <mergeCell ref="E163:F163"/>
    <mergeCell ref="E102:F102"/>
    <mergeCell ref="E101:F101"/>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66:F166"/>
    <mergeCell ref="E165:F165"/>
    <mergeCell ref="E180:F180"/>
    <mergeCell ref="E179:F179"/>
    <mergeCell ref="E178:F178"/>
    <mergeCell ref="E173:F173"/>
    <mergeCell ref="E185:F185"/>
    <mergeCell ref="E74:F74"/>
    <mergeCell ref="E75:F75"/>
    <mergeCell ref="E76:F76"/>
    <mergeCell ref="E77:F77"/>
    <mergeCell ref="E78:F78"/>
    <mergeCell ref="E79:F79"/>
    <mergeCell ref="E80:F80"/>
    <mergeCell ref="E87:F87"/>
    <mergeCell ref="E97:F97"/>
    <mergeCell ref="E81:F81"/>
    <mergeCell ref="E82:F82"/>
    <mergeCell ref="E83:F83"/>
    <mergeCell ref="E84:F84"/>
    <mergeCell ref="E85:F85"/>
    <mergeCell ref="E86:F86"/>
    <mergeCell ref="E186:F186"/>
    <mergeCell ref="E187:F187"/>
    <mergeCell ref="E188:F188"/>
    <mergeCell ref="E88:F88"/>
    <mergeCell ref="E89:F89"/>
    <mergeCell ref="E90:F90"/>
    <mergeCell ref="E91:F91"/>
    <mergeCell ref="E92:F92"/>
    <mergeCell ref="E93:F93"/>
    <mergeCell ref="E94:F94"/>
    <mergeCell ref="E95:F95"/>
    <mergeCell ref="E96:F96"/>
    <mergeCell ref="E177:F177"/>
    <mergeCell ref="E176:F176"/>
    <mergeCell ref="E175:F175"/>
    <mergeCell ref="E174:F174"/>
    <mergeCell ref="E171:F171"/>
    <mergeCell ref="E170:F170"/>
    <mergeCell ref="E225:F225"/>
    <mergeCell ref="E226:F226"/>
    <mergeCell ref="E222:F222"/>
    <mergeCell ref="E223:F223"/>
    <mergeCell ref="E224:F224"/>
    <mergeCell ref="E227:F227"/>
    <mergeCell ref="E228:F228"/>
    <mergeCell ref="E284:F284"/>
    <mergeCell ref="E283:F283"/>
    <mergeCell ref="E242:F242"/>
    <mergeCell ref="E229:F229"/>
    <mergeCell ref="E230:F230"/>
    <mergeCell ref="E272:F272"/>
    <mergeCell ref="E276:F276"/>
    <mergeCell ref="E275:F275"/>
    <mergeCell ref="E274:F274"/>
    <mergeCell ref="E273:F273"/>
    <mergeCell ref="E277:F277"/>
    <mergeCell ref="E233:F233"/>
    <mergeCell ref="E234:F234"/>
    <mergeCell ref="E235:F235"/>
    <mergeCell ref="E236:F236"/>
    <mergeCell ref="E240:F240"/>
    <mergeCell ref="E237:F237"/>
    <mergeCell ref="E285:F285"/>
    <mergeCell ref="E257:F257"/>
    <mergeCell ref="E258:F258"/>
    <mergeCell ref="E259:F259"/>
    <mergeCell ref="E256:F256"/>
    <mergeCell ref="E260:F260"/>
    <mergeCell ref="E261:F261"/>
    <mergeCell ref="E243:F243"/>
    <mergeCell ref="E244:F244"/>
    <mergeCell ref="E253:F253"/>
    <mergeCell ref="E252:F252"/>
    <mergeCell ref="E251:F251"/>
    <mergeCell ref="E250:F250"/>
    <mergeCell ref="E249:F249"/>
    <mergeCell ref="E248:F248"/>
    <mergeCell ref="E247:F247"/>
    <mergeCell ref="E246:F246"/>
    <mergeCell ref="E245:F245"/>
    <mergeCell ref="E280:F280"/>
    <mergeCell ref="E281:F281"/>
    <mergeCell ref="E262:F262"/>
    <mergeCell ref="E271:F271"/>
    <mergeCell ref="E270:F270"/>
    <mergeCell ref="E269:F269"/>
    <mergeCell ref="E121:F121"/>
    <mergeCell ref="E122:F122"/>
    <mergeCell ref="E123:F123"/>
    <mergeCell ref="E100:F100"/>
    <mergeCell ref="E99:F99"/>
    <mergeCell ref="E98:F98"/>
    <mergeCell ref="E103:F103"/>
    <mergeCell ref="E104:F104"/>
    <mergeCell ref="E105:F105"/>
    <mergeCell ref="E106:F106"/>
    <mergeCell ref="E107:F107"/>
    <mergeCell ref="E108:F108"/>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203:F203"/>
    <mergeCell ref="E204:F204"/>
    <mergeCell ref="E205:F205"/>
    <mergeCell ref="E172:F172"/>
    <mergeCell ref="E142:F142"/>
    <mergeCell ref="E143:F143"/>
    <mergeCell ref="E144:F144"/>
    <mergeCell ref="E145:F145"/>
    <mergeCell ref="E146:F146"/>
    <mergeCell ref="E147:F147"/>
    <mergeCell ref="E148:F148"/>
    <mergeCell ref="E149:F149"/>
    <mergeCell ref="E150:F150"/>
    <mergeCell ref="E198:F198"/>
    <mergeCell ref="E199:F199"/>
    <mergeCell ref="E196:F196"/>
    <mergeCell ref="E197:F197"/>
    <mergeCell ref="E169:F169"/>
    <mergeCell ref="E168:F168"/>
    <mergeCell ref="E167:F167"/>
    <mergeCell ref="E184:F184"/>
    <mergeCell ref="E183:F183"/>
    <mergeCell ref="E182:F182"/>
    <mergeCell ref="E181:F181"/>
    <mergeCell ref="E151:F151"/>
    <mergeCell ref="E152:F152"/>
    <mergeCell ref="E153:F153"/>
    <mergeCell ref="E154:F154"/>
    <mergeCell ref="E155:F155"/>
    <mergeCell ref="E156:F156"/>
    <mergeCell ref="E157:F157"/>
    <mergeCell ref="E158:F158"/>
    <mergeCell ref="E159:F159"/>
    <mergeCell ref="E290:F290"/>
    <mergeCell ref="E289:F289"/>
    <mergeCell ref="E288:F288"/>
    <mergeCell ref="E287:F287"/>
    <mergeCell ref="E160:F160"/>
    <mergeCell ref="E161:F161"/>
    <mergeCell ref="E162:F162"/>
    <mergeCell ref="E231:F231"/>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s>
  <conditionalFormatting sqref="D1:D1048576">
    <cfRule type="duplicateValues" dxfId="36" priority="1"/>
  </conditionalFormatting>
  <conditionalFormatting sqref="G25:G52 G203:G231 G255:G277">
    <cfRule type="cellIs" dxfId="35" priority="69" operator="equal">
      <formula>"A"</formula>
    </cfRule>
  </conditionalFormatting>
  <conditionalFormatting sqref="G54:G55">
    <cfRule type="cellIs" dxfId="34" priority="7" operator="equal">
      <formula>"A"</formula>
    </cfRule>
  </conditionalFormatting>
  <conditionalFormatting sqref="G57:G163">
    <cfRule type="cellIs" dxfId="33" priority="57" operator="equal">
      <formula>"A"</formula>
    </cfRule>
  </conditionalFormatting>
  <conditionalFormatting sqref="G165:G199 G201">
    <cfRule type="cellIs" dxfId="32" priority="50" operator="equal">
      <formula>"A"</formula>
    </cfRule>
  </conditionalFormatting>
  <conditionalFormatting sqref="G233:G240">
    <cfRule type="cellIs" dxfId="31" priority="38" operator="equal">
      <formula>"A"</formula>
    </cfRule>
  </conditionalFormatting>
  <conditionalFormatting sqref="G242:G253">
    <cfRule type="cellIs" dxfId="30" priority="32" operator="equal">
      <formula>"A"</formula>
    </cfRule>
  </conditionalFormatting>
  <conditionalFormatting sqref="G279:G281 G283:G291">
    <cfRule type="cellIs" dxfId="29" priority="20" operator="equal">
      <formula>"A"</formula>
    </cfRule>
  </conditionalFormatting>
  <conditionalFormatting sqref="G293:G299">
    <cfRule type="cellIs" dxfId="28" priority="14" operator="equal">
      <formula>"A"</formula>
    </cfRule>
  </conditionalFormatting>
  <conditionalFormatting sqref="G25:I52 G203:I231 G255:I277">
    <cfRule type="cellIs" dxfId="27" priority="64" operator="equal">
      <formula>"X"</formula>
    </cfRule>
  </conditionalFormatting>
  <conditionalFormatting sqref="G54:I55">
    <cfRule type="cellIs" dxfId="26" priority="2" operator="equal">
      <formula>"X"</formula>
    </cfRule>
  </conditionalFormatting>
  <conditionalFormatting sqref="G57:I163">
    <cfRule type="cellIs" dxfId="25" priority="52" operator="equal">
      <formula>"X"</formula>
    </cfRule>
  </conditionalFormatting>
  <conditionalFormatting sqref="G165:I199 G201:I201">
    <cfRule type="cellIs" dxfId="24" priority="45" operator="equal">
      <formula>"X"</formula>
    </cfRule>
  </conditionalFormatting>
  <conditionalFormatting sqref="G233:I240">
    <cfRule type="cellIs" dxfId="23" priority="33" operator="equal">
      <formula>"X"</formula>
    </cfRule>
  </conditionalFormatting>
  <conditionalFormatting sqref="G242:I253">
    <cfRule type="cellIs" dxfId="22" priority="27" operator="equal">
      <formula>"X"</formula>
    </cfRule>
  </conditionalFormatting>
  <conditionalFormatting sqref="G279:I281 G283:I291">
    <cfRule type="cellIs" dxfId="21" priority="15" operator="equal">
      <formula>"X"</formula>
    </cfRule>
  </conditionalFormatting>
  <conditionalFormatting sqref="G293:I299">
    <cfRule type="cellIs" dxfId="20" priority="9" operator="equal">
      <formula>"X"</formula>
    </cfRule>
  </conditionalFormatting>
  <conditionalFormatting sqref="H25:H52 H203:H231 H255:H277">
    <cfRule type="cellIs" dxfId="19" priority="67" operator="equal">
      <formula>"D"</formula>
    </cfRule>
  </conditionalFormatting>
  <conditionalFormatting sqref="H54:H55">
    <cfRule type="cellIs" dxfId="18" priority="5" operator="equal">
      <formula>"D"</formula>
    </cfRule>
  </conditionalFormatting>
  <conditionalFormatting sqref="H57:H163">
    <cfRule type="cellIs" dxfId="17" priority="55" operator="equal">
      <formula>"D"</formula>
    </cfRule>
  </conditionalFormatting>
  <conditionalFormatting sqref="H165:H199 H201">
    <cfRule type="cellIs" dxfId="16" priority="48" operator="equal">
      <formula>"D"</formula>
    </cfRule>
  </conditionalFormatting>
  <conditionalFormatting sqref="H233:H240">
    <cfRule type="cellIs" dxfId="15" priority="36" operator="equal">
      <formula>"D"</formula>
    </cfRule>
  </conditionalFormatting>
  <conditionalFormatting sqref="H242:H253">
    <cfRule type="cellIs" dxfId="14" priority="30" operator="equal">
      <formula>"D"</formula>
    </cfRule>
  </conditionalFormatting>
  <conditionalFormatting sqref="H279:H281 H283:H291">
    <cfRule type="cellIs" dxfId="13" priority="18" operator="equal">
      <formula>"D"</formula>
    </cfRule>
  </conditionalFormatting>
  <conditionalFormatting sqref="H293:H299">
    <cfRule type="cellIs" dxfId="12" priority="12" operator="equal">
      <formula>"D"</formula>
    </cfRule>
  </conditionalFormatting>
  <conditionalFormatting sqref="I25:I52 I203:I231 I255:I277">
    <cfRule type="cellIs" dxfId="11" priority="65" operator="equal">
      <formula>"AB"</formula>
    </cfRule>
  </conditionalFormatting>
  <conditionalFormatting sqref="I54:I55">
    <cfRule type="cellIs" dxfId="10" priority="3" operator="equal">
      <formula>"AB"</formula>
    </cfRule>
  </conditionalFormatting>
  <conditionalFormatting sqref="I57:I163">
    <cfRule type="cellIs" dxfId="9" priority="53" operator="equal">
      <formula>"AB"</formula>
    </cfRule>
  </conditionalFormatting>
  <conditionalFormatting sqref="I165:I199 I201">
    <cfRule type="cellIs" dxfId="8" priority="46" operator="equal">
      <formula>"AB"</formula>
    </cfRule>
  </conditionalFormatting>
  <conditionalFormatting sqref="I233:I240">
    <cfRule type="cellIs" dxfId="7" priority="34" operator="equal">
      <formula>"AB"</formula>
    </cfRule>
  </conditionalFormatting>
  <conditionalFormatting sqref="I242:I253">
    <cfRule type="cellIs" dxfId="6" priority="28" operator="equal">
      <formula>"AB"</formula>
    </cfRule>
  </conditionalFormatting>
  <conditionalFormatting sqref="I279:I281 I283:I291">
    <cfRule type="cellIs" dxfId="5" priority="16" operator="equal">
      <formula>"AB"</formula>
    </cfRule>
  </conditionalFormatting>
  <conditionalFormatting sqref="I293:I299">
    <cfRule type="cellIs" dxfId="4" priority="10" operator="equal">
      <formula>"AB"</formula>
    </cfRule>
  </conditionalFormatting>
  <conditionalFormatting sqref="K15:K16">
    <cfRule type="expression" dxfId="3" priority="101">
      <formula>$M$15&gt;0</formula>
    </cfRule>
  </conditionalFormatting>
  <conditionalFormatting sqref="K25:K52 K54:K55 K57:K163 K165:K199 K201 K203:K231 K233:K240 K242:K253 K255:K277 K279:K281 K293:K299">
    <cfRule type="expression" dxfId="2" priority="144">
      <formula>M25=2</formula>
    </cfRule>
  </conditionalFormatting>
  <conditionalFormatting sqref="K283:K291">
    <cfRule type="expression" dxfId="1" priority="135">
      <formula>M283=2</formula>
    </cfRule>
  </conditionalFormatting>
  <dataValidations count="3">
    <dataValidation allowBlank="1" showInputMessage="1" showErrorMessage="1" promptTitle="Correo electrónico" prompt="Por favor digite el correo electrónico de su organización. No el de uso personal." sqref="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00000000-0002-0000-0200-000000000000}"/>
    <dataValidation type="textLength" operator="lessThan" allowBlank="1" showInputMessage="1" showErrorMessage="1" promptTitle="Justificación" prompt="Si su voto es &quot;En desacuerdo&quot;, por favor explique las razones su votación._x000a_Maximo 250 caracteres" sqref="K54:K55 K242:K253 K201 K283:K291 K293:K299 K57:K163 K165:K199 K233:K240 K279:K281 K25:K52 K203:K231 K255:K277" xr:uid="{00000000-0002-0000-0200-000001000000}">
      <formula1>250</formula1>
    </dataValidation>
    <dataValidation type="list" allowBlank="1" showInputMessage="1" showErrorMessage="1" sqref="G54:I55 G293:I299 G242:I253 G283:I291 G201:I201 G57:I163 G165:I199 G233:I240 G279:I281 G25:I52 G203:I231 G255:I277" xr:uid="{9C649167-5261-4F76-BF88-30FF4CCCDD2F}">
      <formula1>Valida</formula1>
    </dataValidation>
  </dataValidations>
  <pageMargins left="0.70866141732283472" right="0.70866141732283472" top="0.98425196850393704" bottom="0.74803149606299213" header="0.19685039370078741" footer="0.31496062992125984"/>
  <pageSetup paperSize="9" orientation="portrait" r:id="rId1"/>
  <headerFooter>
    <oddHeader>&amp;CLISTADO DE DOCUMENTOS PROPUESTOS PARA REAPROBACIÓN - REVISIÓN SISTEMÁTICA&amp;R&amp;G</oddHeader>
    <oddFooter>&amp;LF-PS-809 
Versión 01</oddFooter>
  </headerFooter>
  <ignoredErrors>
    <ignoredError sqref="K60 K291 K278:K281 K293:K299 K25 K164:K184 K202 K241:K243 K255:K256 K54:K55 K286 K56:K58 K26:K52 K257:K261 K244:K253 K233:K240 K262:K271 K203:K205 K272:K276"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I282"/>
  <sheetViews>
    <sheetView showGridLines="0" showRowColHeaders="0" workbookViewId="0">
      <pane ySplit="5" topLeftCell="A6" activePane="bottomLeft" state="frozen"/>
      <selection pane="bottomLeft" activeCell="A6" sqref="A6"/>
    </sheetView>
  </sheetViews>
  <sheetFormatPr baseColWidth="10" defaultColWidth="0" defaultRowHeight="13" zeroHeight="1" x14ac:dyDescent="0.3"/>
  <cols>
    <col min="1" max="1" width="1.7265625" style="4" customWidth="1"/>
    <col min="2" max="2" width="15.7265625" style="3" bestFit="1" customWidth="1"/>
    <col min="3" max="3" width="48.7265625" style="6" customWidth="1"/>
    <col min="4" max="4" width="14.54296875" style="8" customWidth="1"/>
    <col min="5" max="5" width="32.7265625" style="10" customWidth="1"/>
    <col min="6" max="6" width="18.54296875" style="9" customWidth="1"/>
    <col min="7" max="7" width="16.7265625" style="10" customWidth="1"/>
    <col min="8" max="8" width="30.7265625" style="10" hidden="1" customWidth="1"/>
    <col min="9" max="9" width="2.6328125" style="4" customWidth="1"/>
    <col min="10" max="16384" width="11.453125" style="4" hidden="1"/>
  </cols>
  <sheetData>
    <row r="1" spans="2:8" ht="4" customHeight="1" x14ac:dyDescent="0.3">
      <c r="E1" s="8"/>
    </row>
    <row r="2" spans="2:8" ht="30" customHeight="1" x14ac:dyDescent="0.3">
      <c r="B2" s="71" t="s">
        <v>498</v>
      </c>
      <c r="C2" s="72"/>
      <c r="D2" s="73"/>
      <c r="E2" s="73"/>
      <c r="F2" s="73"/>
      <c r="G2" s="72"/>
      <c r="H2" s="72"/>
    </row>
    <row r="3" spans="2:8" ht="4" customHeight="1" x14ac:dyDescent="0.3">
      <c r="E3" s="8"/>
    </row>
    <row r="4" spans="2:8" ht="35.15" customHeight="1" x14ac:dyDescent="0.3">
      <c r="B4" s="167" t="s">
        <v>506</v>
      </c>
      <c r="C4" s="168"/>
      <c r="D4" s="168"/>
      <c r="E4" s="168"/>
      <c r="F4" s="168"/>
      <c r="G4" s="168"/>
      <c r="H4" s="169"/>
    </row>
    <row r="5" spans="2:8" ht="30" customHeight="1" x14ac:dyDescent="0.3">
      <c r="B5" s="74" t="s">
        <v>485</v>
      </c>
      <c r="C5" s="5" t="s">
        <v>486</v>
      </c>
      <c r="D5" s="5" t="s">
        <v>499</v>
      </c>
      <c r="E5" s="5" t="s">
        <v>508</v>
      </c>
      <c r="F5" s="75" t="s">
        <v>510</v>
      </c>
      <c r="G5" s="5" t="s">
        <v>507</v>
      </c>
      <c r="H5" s="5" t="s">
        <v>529</v>
      </c>
    </row>
    <row r="6" spans="2:8" ht="15" customHeight="1" x14ac:dyDescent="0.3">
      <c r="B6" s="104" t="s">
        <v>518</v>
      </c>
      <c r="C6" s="105"/>
      <c r="D6" s="106"/>
      <c r="E6" s="106"/>
      <c r="F6" s="107"/>
      <c r="G6" s="105"/>
      <c r="H6" s="105"/>
    </row>
    <row r="7" spans="2:8" ht="30" customHeight="1" x14ac:dyDescent="0.3">
      <c r="B7" s="102" t="s">
        <v>534</v>
      </c>
      <c r="C7" s="76" t="s">
        <v>561</v>
      </c>
      <c r="D7" s="77" t="s">
        <v>1041</v>
      </c>
      <c r="E7" s="100" t="s">
        <v>1043</v>
      </c>
      <c r="F7" s="78">
        <v>31098</v>
      </c>
      <c r="G7" s="79" t="s">
        <v>1046</v>
      </c>
      <c r="H7" s="79"/>
    </row>
    <row r="8" spans="2:8" ht="30" customHeight="1" x14ac:dyDescent="0.3">
      <c r="B8" s="103" t="s">
        <v>535</v>
      </c>
      <c r="C8" s="80" t="s">
        <v>562</v>
      </c>
      <c r="D8" s="81" t="s">
        <v>1042</v>
      </c>
      <c r="E8" s="101" t="s">
        <v>1043</v>
      </c>
      <c r="F8" s="82">
        <v>37405</v>
      </c>
      <c r="G8" s="83" t="s">
        <v>1047</v>
      </c>
      <c r="H8" s="83"/>
    </row>
    <row r="9" spans="2:8" ht="30" customHeight="1" x14ac:dyDescent="0.3">
      <c r="B9" s="102" t="s">
        <v>536</v>
      </c>
      <c r="C9" s="76" t="s">
        <v>563</v>
      </c>
      <c r="D9" s="77" t="s">
        <v>1042</v>
      </c>
      <c r="E9" s="100" t="s">
        <v>1043</v>
      </c>
      <c r="F9" s="78">
        <v>37405</v>
      </c>
      <c r="G9" s="79" t="s">
        <v>1048</v>
      </c>
      <c r="H9" s="79"/>
    </row>
    <row r="10" spans="2:8" ht="20.149999999999999" customHeight="1" x14ac:dyDescent="0.3">
      <c r="B10" s="103" t="s">
        <v>537</v>
      </c>
      <c r="C10" s="80" t="s">
        <v>564</v>
      </c>
      <c r="D10" s="81" t="s">
        <v>1041</v>
      </c>
      <c r="E10" s="101" t="s">
        <v>1043</v>
      </c>
      <c r="F10" s="82">
        <v>36852</v>
      </c>
      <c r="G10" s="83" t="s">
        <v>1049</v>
      </c>
      <c r="H10" s="83"/>
    </row>
    <row r="11" spans="2:8" ht="30" customHeight="1" x14ac:dyDescent="0.3">
      <c r="B11" s="102" t="s">
        <v>538</v>
      </c>
      <c r="C11" s="76" t="s">
        <v>565</v>
      </c>
      <c r="D11" s="77" t="s">
        <v>1042</v>
      </c>
      <c r="E11" s="100" t="s">
        <v>1043</v>
      </c>
      <c r="F11" s="78">
        <v>35396</v>
      </c>
      <c r="G11" s="79" t="s">
        <v>1050</v>
      </c>
      <c r="H11" s="79"/>
    </row>
    <row r="12" spans="2:8" ht="20.149999999999999" customHeight="1" x14ac:dyDescent="0.3">
      <c r="B12" s="103" t="s">
        <v>539</v>
      </c>
      <c r="C12" s="80" t="s">
        <v>566</v>
      </c>
      <c r="D12" s="81" t="s">
        <v>1042</v>
      </c>
      <c r="E12" s="101" t="s">
        <v>1043</v>
      </c>
      <c r="F12" s="82">
        <v>37160</v>
      </c>
      <c r="G12" s="83" t="s">
        <v>1051</v>
      </c>
      <c r="H12" s="83"/>
    </row>
    <row r="13" spans="2:8" ht="30" customHeight="1" x14ac:dyDescent="0.3">
      <c r="B13" s="102" t="s">
        <v>540</v>
      </c>
      <c r="C13" s="76" t="s">
        <v>567</v>
      </c>
      <c r="D13" s="77" t="s">
        <v>1042</v>
      </c>
      <c r="E13" s="100" t="s">
        <v>1043</v>
      </c>
      <c r="F13" s="78">
        <v>37454</v>
      </c>
      <c r="G13" s="79" t="s">
        <v>1052</v>
      </c>
      <c r="H13" s="79"/>
    </row>
    <row r="14" spans="2:8" ht="30" customHeight="1" x14ac:dyDescent="0.3">
      <c r="B14" s="103" t="s">
        <v>541</v>
      </c>
      <c r="C14" s="80" t="s">
        <v>568</v>
      </c>
      <c r="D14" s="81" t="s">
        <v>1042</v>
      </c>
      <c r="E14" s="101" t="s">
        <v>1043</v>
      </c>
      <c r="F14" s="82">
        <v>37160</v>
      </c>
      <c r="G14" s="83" t="s">
        <v>1053</v>
      </c>
      <c r="H14" s="83"/>
    </row>
    <row r="15" spans="2:8" ht="30" customHeight="1" x14ac:dyDescent="0.3">
      <c r="B15" s="102" t="s">
        <v>542</v>
      </c>
      <c r="C15" s="76" t="s">
        <v>569</v>
      </c>
      <c r="D15" s="77" t="s">
        <v>1041</v>
      </c>
      <c r="E15" s="100" t="s">
        <v>1043</v>
      </c>
      <c r="F15" s="78">
        <v>31700</v>
      </c>
      <c r="G15" s="79" t="s">
        <v>1054</v>
      </c>
      <c r="H15" s="79"/>
    </row>
    <row r="16" spans="2:8" ht="30" customHeight="1" x14ac:dyDescent="0.3">
      <c r="B16" s="103" t="s">
        <v>543</v>
      </c>
      <c r="C16" s="80" t="s">
        <v>570</v>
      </c>
      <c r="D16" s="81" t="s">
        <v>1041</v>
      </c>
      <c r="E16" s="101" t="s">
        <v>1043</v>
      </c>
      <c r="F16" s="82">
        <v>36852</v>
      </c>
      <c r="G16" s="83" t="s">
        <v>1055</v>
      </c>
      <c r="H16" s="83"/>
    </row>
    <row r="17" spans="2:8" ht="30" customHeight="1" x14ac:dyDescent="0.3">
      <c r="B17" s="102" t="s">
        <v>544</v>
      </c>
      <c r="C17" s="76" t="s">
        <v>571</v>
      </c>
      <c r="D17" s="77" t="s">
        <v>1041</v>
      </c>
      <c r="E17" s="100" t="s">
        <v>1043</v>
      </c>
      <c r="F17" s="78">
        <v>32540</v>
      </c>
      <c r="G17" s="79" t="s">
        <v>1056</v>
      </c>
      <c r="H17" s="79"/>
    </row>
    <row r="18" spans="2:8" ht="30" customHeight="1" x14ac:dyDescent="0.3">
      <c r="B18" s="103" t="s">
        <v>545</v>
      </c>
      <c r="C18" s="80" t="s">
        <v>572</v>
      </c>
      <c r="D18" s="81" t="s">
        <v>1041</v>
      </c>
      <c r="E18" s="101" t="s">
        <v>1043</v>
      </c>
      <c r="F18" s="82">
        <v>32568</v>
      </c>
      <c r="G18" s="83" t="s">
        <v>1057</v>
      </c>
      <c r="H18" s="83"/>
    </row>
    <row r="19" spans="2:8" ht="20.149999999999999" customHeight="1" x14ac:dyDescent="0.3">
      <c r="B19" s="102" t="s">
        <v>546</v>
      </c>
      <c r="C19" s="76" t="s">
        <v>573</v>
      </c>
      <c r="D19" s="77" t="s">
        <v>1041</v>
      </c>
      <c r="E19" s="100" t="s">
        <v>1043</v>
      </c>
      <c r="F19" s="78">
        <v>32036</v>
      </c>
      <c r="G19" s="79" t="s">
        <v>1058</v>
      </c>
      <c r="H19" s="79"/>
    </row>
    <row r="20" spans="2:8" ht="30" customHeight="1" x14ac:dyDescent="0.3">
      <c r="B20" s="103" t="s">
        <v>547</v>
      </c>
      <c r="C20" s="80" t="s">
        <v>574</v>
      </c>
      <c r="D20" s="81" t="s">
        <v>1042</v>
      </c>
      <c r="E20" s="101" t="s">
        <v>1043</v>
      </c>
      <c r="F20" s="82">
        <v>37517</v>
      </c>
      <c r="G20" s="83" t="s">
        <v>1059</v>
      </c>
      <c r="H20" s="83"/>
    </row>
    <row r="21" spans="2:8" ht="30" customHeight="1" x14ac:dyDescent="0.3">
      <c r="B21" s="102" t="s">
        <v>548</v>
      </c>
      <c r="C21" s="76" t="s">
        <v>575</v>
      </c>
      <c r="D21" s="77" t="s">
        <v>1042</v>
      </c>
      <c r="E21" s="100" t="s">
        <v>1043</v>
      </c>
      <c r="F21" s="78">
        <v>37517</v>
      </c>
      <c r="G21" s="79" t="s">
        <v>1060</v>
      </c>
      <c r="H21" s="79"/>
    </row>
    <row r="22" spans="2:8" ht="20.149999999999999" customHeight="1" x14ac:dyDescent="0.3">
      <c r="B22" s="103" t="s">
        <v>549</v>
      </c>
      <c r="C22" s="80" t="s">
        <v>576</v>
      </c>
      <c r="D22" s="81" t="s">
        <v>1042</v>
      </c>
      <c r="E22" s="101" t="s">
        <v>1043</v>
      </c>
      <c r="F22" s="82">
        <v>35634</v>
      </c>
      <c r="G22" s="83" t="s">
        <v>1061</v>
      </c>
      <c r="H22" s="83"/>
    </row>
    <row r="23" spans="2:8" ht="30" customHeight="1" x14ac:dyDescent="0.3">
      <c r="B23" s="102" t="s">
        <v>550</v>
      </c>
      <c r="C23" s="76" t="s">
        <v>577</v>
      </c>
      <c r="D23" s="77" t="s">
        <v>1042</v>
      </c>
      <c r="E23" s="100" t="s">
        <v>1043</v>
      </c>
      <c r="F23" s="78">
        <v>36278</v>
      </c>
      <c r="G23" s="79" t="s">
        <v>1062</v>
      </c>
      <c r="H23" s="79"/>
    </row>
    <row r="24" spans="2:8" ht="20.149999999999999" customHeight="1" x14ac:dyDescent="0.3">
      <c r="B24" s="103" t="s">
        <v>551</v>
      </c>
      <c r="C24" s="80" t="s">
        <v>578</v>
      </c>
      <c r="D24" s="81" t="s">
        <v>1042</v>
      </c>
      <c r="E24" s="101" t="s">
        <v>1043</v>
      </c>
      <c r="F24" s="82">
        <v>37559</v>
      </c>
      <c r="G24" s="83" t="s">
        <v>1063</v>
      </c>
      <c r="H24" s="83"/>
    </row>
    <row r="25" spans="2:8" ht="20.149999999999999" customHeight="1" x14ac:dyDescent="0.3">
      <c r="B25" s="102" t="s">
        <v>552</v>
      </c>
      <c r="C25" s="76" t="s">
        <v>579</v>
      </c>
      <c r="D25" s="77" t="s">
        <v>1042</v>
      </c>
      <c r="E25" s="100" t="s">
        <v>1043</v>
      </c>
      <c r="F25" s="78">
        <v>37559</v>
      </c>
      <c r="G25" s="79" t="s">
        <v>1064</v>
      </c>
      <c r="H25" s="79"/>
    </row>
    <row r="26" spans="2:8" ht="30" customHeight="1" x14ac:dyDescent="0.3">
      <c r="B26" s="103" t="s">
        <v>553</v>
      </c>
      <c r="C26" s="80" t="s">
        <v>580</v>
      </c>
      <c r="D26" s="81" t="s">
        <v>1041</v>
      </c>
      <c r="E26" s="101" t="s">
        <v>1043</v>
      </c>
      <c r="F26" s="82">
        <v>35396</v>
      </c>
      <c r="G26" s="83" t="s">
        <v>1065</v>
      </c>
      <c r="H26" s="83"/>
    </row>
    <row r="27" spans="2:8" ht="30" customHeight="1" x14ac:dyDescent="0.3">
      <c r="B27" s="102" t="s">
        <v>554</v>
      </c>
      <c r="C27" s="76" t="s">
        <v>581</v>
      </c>
      <c r="D27" s="77" t="s">
        <v>1041</v>
      </c>
      <c r="E27" s="100" t="s">
        <v>1043</v>
      </c>
      <c r="F27" s="78">
        <v>35396</v>
      </c>
      <c r="G27" s="79" t="s">
        <v>1065</v>
      </c>
      <c r="H27" s="79"/>
    </row>
    <row r="28" spans="2:8" ht="20.149999999999999" customHeight="1" x14ac:dyDescent="0.3">
      <c r="B28" s="103" t="s">
        <v>555</v>
      </c>
      <c r="C28" s="80" t="s">
        <v>582</v>
      </c>
      <c r="D28" s="81" t="s">
        <v>1041</v>
      </c>
      <c r="E28" s="101" t="s">
        <v>1044</v>
      </c>
      <c r="F28" s="82">
        <v>38168</v>
      </c>
      <c r="G28" s="83" t="s">
        <v>1066</v>
      </c>
      <c r="H28" s="83"/>
    </row>
    <row r="29" spans="2:8" ht="20.149999999999999" customHeight="1" x14ac:dyDescent="0.3">
      <c r="B29" s="102" t="s">
        <v>556</v>
      </c>
      <c r="C29" s="76" t="s">
        <v>583</v>
      </c>
      <c r="D29" s="77" t="s">
        <v>1041</v>
      </c>
      <c r="E29" s="100" t="s">
        <v>1044</v>
      </c>
      <c r="F29" s="78">
        <v>38168</v>
      </c>
      <c r="G29" s="79" t="s">
        <v>1067</v>
      </c>
      <c r="H29" s="79"/>
    </row>
    <row r="30" spans="2:8" ht="20.149999999999999" customHeight="1" x14ac:dyDescent="0.3">
      <c r="B30" s="103" t="s">
        <v>557</v>
      </c>
      <c r="C30" s="80" t="s">
        <v>584</v>
      </c>
      <c r="D30" s="81" t="s">
        <v>1041</v>
      </c>
      <c r="E30" s="101" t="s">
        <v>1044</v>
      </c>
      <c r="F30" s="82">
        <v>38337</v>
      </c>
      <c r="G30" s="83" t="s">
        <v>1068</v>
      </c>
      <c r="H30" s="83"/>
    </row>
    <row r="31" spans="2:8" ht="20.149999999999999" customHeight="1" x14ac:dyDescent="0.3">
      <c r="B31" s="102" t="s">
        <v>558</v>
      </c>
      <c r="C31" s="76" t="s">
        <v>585</v>
      </c>
      <c r="D31" s="77" t="s">
        <v>1041</v>
      </c>
      <c r="E31" s="100" t="s">
        <v>1044</v>
      </c>
      <c r="F31" s="78">
        <v>37859</v>
      </c>
      <c r="G31" s="79" t="s">
        <v>1069</v>
      </c>
      <c r="H31" s="79"/>
    </row>
    <row r="32" spans="2:8" ht="20.149999999999999" customHeight="1" x14ac:dyDescent="0.3">
      <c r="B32" s="103" t="s">
        <v>559</v>
      </c>
      <c r="C32" s="80" t="s">
        <v>586</v>
      </c>
      <c r="D32" s="81" t="s">
        <v>1041</v>
      </c>
      <c r="E32" s="101" t="s">
        <v>1044</v>
      </c>
      <c r="F32" s="82">
        <v>38469</v>
      </c>
      <c r="G32" s="83" t="s">
        <v>1065</v>
      </c>
      <c r="H32" s="83"/>
    </row>
    <row r="33" spans="2:8" ht="30" customHeight="1" x14ac:dyDescent="0.3">
      <c r="B33" s="102" t="s">
        <v>560</v>
      </c>
      <c r="C33" s="76" t="s">
        <v>587</v>
      </c>
      <c r="D33" s="77" t="s">
        <v>1041</v>
      </c>
      <c r="E33" s="100" t="s">
        <v>1045</v>
      </c>
      <c r="F33" s="78">
        <v>37517</v>
      </c>
      <c r="G33" s="79" t="s">
        <v>1070</v>
      </c>
      <c r="H33" s="79"/>
    </row>
    <row r="34" spans="2:8" ht="30" customHeight="1" x14ac:dyDescent="0.3">
      <c r="B34" s="103" t="s">
        <v>1234</v>
      </c>
      <c r="C34" s="80" t="s">
        <v>1235</v>
      </c>
      <c r="D34" s="81" t="s">
        <v>1041</v>
      </c>
      <c r="E34" s="101" t="s">
        <v>1237</v>
      </c>
      <c r="F34" s="82">
        <v>33730</v>
      </c>
      <c r="G34" s="83" t="s">
        <v>1236</v>
      </c>
      <c r="H34" s="79"/>
    </row>
    <row r="35" spans="2:8" ht="15" customHeight="1" x14ac:dyDescent="0.3">
      <c r="B35" s="104" t="s">
        <v>519</v>
      </c>
      <c r="C35" s="105"/>
      <c r="D35" s="106"/>
      <c r="E35" s="106" t="s">
        <v>1238</v>
      </c>
      <c r="F35" s="107"/>
      <c r="G35" s="105"/>
      <c r="H35" s="105"/>
    </row>
    <row r="36" spans="2:8" ht="30" customHeight="1" x14ac:dyDescent="0.3">
      <c r="B36" s="125" t="s">
        <v>588</v>
      </c>
      <c r="C36" s="76" t="s">
        <v>590</v>
      </c>
      <c r="D36" s="77" t="s">
        <v>1041</v>
      </c>
      <c r="E36" s="126" t="s">
        <v>1071</v>
      </c>
      <c r="F36" s="127">
        <v>41472</v>
      </c>
      <c r="G36" s="79" t="s">
        <v>1073</v>
      </c>
      <c r="H36" s="79"/>
    </row>
    <row r="37" spans="2:8" ht="20.149999999999999" customHeight="1" x14ac:dyDescent="0.3">
      <c r="B37" s="128" t="s">
        <v>589</v>
      </c>
      <c r="C37" s="80" t="s">
        <v>591</v>
      </c>
      <c r="D37" s="81" t="s">
        <v>1041</v>
      </c>
      <c r="E37" s="129" t="s">
        <v>1072</v>
      </c>
      <c r="F37" s="130">
        <v>34871</v>
      </c>
      <c r="G37" s="83"/>
      <c r="H37" s="83"/>
    </row>
    <row r="38" spans="2:8" ht="15" customHeight="1" x14ac:dyDescent="0.3">
      <c r="B38" s="104" t="s">
        <v>520</v>
      </c>
      <c r="C38" s="105"/>
      <c r="D38" s="106"/>
      <c r="E38" s="106"/>
      <c r="F38" s="107"/>
      <c r="G38" s="105"/>
      <c r="H38" s="105"/>
    </row>
    <row r="39" spans="2:8" ht="30" customHeight="1" x14ac:dyDescent="0.3">
      <c r="B39" s="102" t="s">
        <v>596</v>
      </c>
      <c r="C39" s="76" t="s">
        <v>592</v>
      </c>
      <c r="D39" s="77" t="s">
        <v>1042</v>
      </c>
      <c r="E39" s="100" t="s">
        <v>1075</v>
      </c>
      <c r="F39" s="78">
        <v>35907</v>
      </c>
      <c r="G39" s="79" t="s">
        <v>1084</v>
      </c>
      <c r="H39" s="79"/>
    </row>
    <row r="40" spans="2:8" ht="30" customHeight="1" x14ac:dyDescent="0.3">
      <c r="B40" s="103" t="s">
        <v>597</v>
      </c>
      <c r="C40" s="80" t="s">
        <v>593</v>
      </c>
      <c r="D40" s="81" t="s">
        <v>1041</v>
      </c>
      <c r="E40" s="101" t="s">
        <v>1075</v>
      </c>
      <c r="F40" s="82">
        <v>35760</v>
      </c>
      <c r="G40" s="83" t="s">
        <v>1085</v>
      </c>
      <c r="H40" s="83"/>
    </row>
    <row r="41" spans="2:8" ht="30" customHeight="1" x14ac:dyDescent="0.3">
      <c r="B41" s="102" t="s">
        <v>598</v>
      </c>
      <c r="C41" s="76" t="s">
        <v>594</v>
      </c>
      <c r="D41" s="77" t="s">
        <v>1041</v>
      </c>
      <c r="E41" s="100" t="s">
        <v>1075</v>
      </c>
      <c r="F41" s="78">
        <v>35760</v>
      </c>
      <c r="G41" s="79" t="s">
        <v>1086</v>
      </c>
      <c r="H41" s="79"/>
    </row>
    <row r="42" spans="2:8" ht="30" customHeight="1" x14ac:dyDescent="0.3">
      <c r="B42" s="103" t="s">
        <v>599</v>
      </c>
      <c r="C42" s="80" t="s">
        <v>595</v>
      </c>
      <c r="D42" s="81" t="s">
        <v>1041</v>
      </c>
      <c r="E42" s="101" t="s">
        <v>1076</v>
      </c>
      <c r="F42" s="82">
        <v>34626</v>
      </c>
      <c r="G42" s="83" t="s">
        <v>1087</v>
      </c>
      <c r="H42" s="83"/>
    </row>
    <row r="43" spans="2:8" ht="20.149999999999999" customHeight="1" x14ac:dyDescent="0.3">
      <c r="B43" s="102" t="s">
        <v>600</v>
      </c>
      <c r="C43" s="76" t="s">
        <v>703</v>
      </c>
      <c r="D43" s="77" t="s">
        <v>1041</v>
      </c>
      <c r="E43" s="100" t="s">
        <v>1076</v>
      </c>
      <c r="F43" s="78">
        <v>37244</v>
      </c>
      <c r="G43" s="79" t="s">
        <v>1088</v>
      </c>
      <c r="H43" s="79"/>
    </row>
    <row r="44" spans="2:8" ht="20.149999999999999" customHeight="1" x14ac:dyDescent="0.3">
      <c r="B44" s="103" t="s">
        <v>601</v>
      </c>
      <c r="C44" s="80" t="s">
        <v>704</v>
      </c>
      <c r="D44" s="81" t="s">
        <v>1041</v>
      </c>
      <c r="E44" s="101" t="s">
        <v>1076</v>
      </c>
      <c r="F44" s="82">
        <v>37244</v>
      </c>
      <c r="G44" s="83" t="s">
        <v>1089</v>
      </c>
      <c r="H44" s="83"/>
    </row>
    <row r="45" spans="2:8" ht="30" customHeight="1" x14ac:dyDescent="0.3">
      <c r="B45" s="102" t="s">
        <v>602</v>
      </c>
      <c r="C45" s="76" t="s">
        <v>705</v>
      </c>
      <c r="D45" s="77" t="s">
        <v>1041</v>
      </c>
      <c r="E45" s="100" t="s">
        <v>1076</v>
      </c>
      <c r="F45" s="78">
        <v>37951</v>
      </c>
      <c r="G45" s="79" t="s">
        <v>1090</v>
      </c>
      <c r="H45" s="79"/>
    </row>
    <row r="46" spans="2:8" ht="30" customHeight="1" x14ac:dyDescent="0.3">
      <c r="B46" s="103" t="s">
        <v>603</v>
      </c>
      <c r="C46" s="80" t="s">
        <v>706</v>
      </c>
      <c r="D46" s="81" t="s">
        <v>1041</v>
      </c>
      <c r="E46" s="101" t="s">
        <v>1076</v>
      </c>
      <c r="F46" s="82">
        <v>38070</v>
      </c>
      <c r="G46" s="83" t="s">
        <v>1091</v>
      </c>
      <c r="H46" s="83"/>
    </row>
    <row r="47" spans="2:8" ht="30" customHeight="1" x14ac:dyDescent="0.3">
      <c r="B47" s="102" t="s">
        <v>604</v>
      </c>
      <c r="C47" s="76" t="s">
        <v>707</v>
      </c>
      <c r="D47" s="77" t="s">
        <v>1041</v>
      </c>
      <c r="E47" s="100" t="s">
        <v>1076</v>
      </c>
      <c r="F47" s="78">
        <v>38196</v>
      </c>
      <c r="G47" s="79" t="s">
        <v>1065</v>
      </c>
      <c r="H47" s="79"/>
    </row>
    <row r="48" spans="2:8" ht="20.149999999999999" customHeight="1" x14ac:dyDescent="0.3">
      <c r="B48" s="103" t="s">
        <v>605</v>
      </c>
      <c r="C48" s="80" t="s">
        <v>708</v>
      </c>
      <c r="D48" s="81" t="s">
        <v>1041</v>
      </c>
      <c r="E48" s="101" t="s">
        <v>1076</v>
      </c>
      <c r="F48" s="82">
        <v>37587</v>
      </c>
      <c r="G48" s="83" t="s">
        <v>1065</v>
      </c>
      <c r="H48" s="83"/>
    </row>
    <row r="49" spans="2:8" ht="30" customHeight="1" x14ac:dyDescent="0.3">
      <c r="B49" s="102" t="s">
        <v>606</v>
      </c>
      <c r="C49" s="76" t="s">
        <v>709</v>
      </c>
      <c r="D49" s="77" t="s">
        <v>1041</v>
      </c>
      <c r="E49" s="100" t="s">
        <v>1077</v>
      </c>
      <c r="F49" s="78">
        <v>33653</v>
      </c>
      <c r="G49" s="79" t="s">
        <v>1065</v>
      </c>
      <c r="H49" s="79"/>
    </row>
    <row r="50" spans="2:8" ht="30" customHeight="1" x14ac:dyDescent="0.3">
      <c r="B50" s="103" t="s">
        <v>607</v>
      </c>
      <c r="C50" s="80" t="s">
        <v>710</v>
      </c>
      <c r="D50" s="81" t="s">
        <v>1041</v>
      </c>
      <c r="E50" s="101" t="s">
        <v>1077</v>
      </c>
      <c r="F50" s="82">
        <v>33667</v>
      </c>
      <c r="G50" s="83" t="s">
        <v>1065</v>
      </c>
      <c r="H50" s="83"/>
    </row>
    <row r="51" spans="2:8" ht="30" customHeight="1" x14ac:dyDescent="0.3">
      <c r="B51" s="102" t="s">
        <v>608</v>
      </c>
      <c r="C51" s="76" t="s">
        <v>711</v>
      </c>
      <c r="D51" s="77" t="s">
        <v>1041</v>
      </c>
      <c r="E51" s="100" t="s">
        <v>1077</v>
      </c>
      <c r="F51" s="78">
        <v>33562</v>
      </c>
      <c r="G51" s="79" t="s">
        <v>1065</v>
      </c>
      <c r="H51" s="79"/>
    </row>
    <row r="52" spans="2:8" ht="30" customHeight="1" x14ac:dyDescent="0.3">
      <c r="B52" s="103" t="s">
        <v>609</v>
      </c>
      <c r="C52" s="80" t="s">
        <v>712</v>
      </c>
      <c r="D52" s="81" t="s">
        <v>1041</v>
      </c>
      <c r="E52" s="101" t="s">
        <v>1077</v>
      </c>
      <c r="F52" s="82">
        <v>33562</v>
      </c>
      <c r="G52" s="83" t="s">
        <v>1065</v>
      </c>
      <c r="H52" s="83"/>
    </row>
    <row r="53" spans="2:8" ht="30" customHeight="1" x14ac:dyDescent="0.3">
      <c r="B53" s="102" t="s">
        <v>610</v>
      </c>
      <c r="C53" s="76" t="s">
        <v>713</v>
      </c>
      <c r="D53" s="77" t="s">
        <v>1041</v>
      </c>
      <c r="E53" s="100" t="s">
        <v>1077</v>
      </c>
      <c r="F53" s="78">
        <v>33562</v>
      </c>
      <c r="G53" s="79" t="s">
        <v>1065</v>
      </c>
      <c r="H53" s="79"/>
    </row>
    <row r="54" spans="2:8" ht="30" customHeight="1" x14ac:dyDescent="0.3">
      <c r="B54" s="103" t="s">
        <v>611</v>
      </c>
      <c r="C54" s="80" t="s">
        <v>714</v>
      </c>
      <c r="D54" s="81" t="s">
        <v>1041</v>
      </c>
      <c r="E54" s="101" t="s">
        <v>1077</v>
      </c>
      <c r="F54" s="82">
        <v>33562</v>
      </c>
      <c r="G54" s="83" t="s">
        <v>1065</v>
      </c>
      <c r="H54" s="83"/>
    </row>
    <row r="55" spans="2:8" ht="30" customHeight="1" x14ac:dyDescent="0.3">
      <c r="B55" s="102" t="s">
        <v>612</v>
      </c>
      <c r="C55" s="76" t="s">
        <v>715</v>
      </c>
      <c r="D55" s="77" t="s">
        <v>1041</v>
      </c>
      <c r="E55" s="100" t="s">
        <v>1077</v>
      </c>
      <c r="F55" s="78">
        <v>33562</v>
      </c>
      <c r="G55" s="79" t="s">
        <v>1065</v>
      </c>
      <c r="H55" s="79"/>
    </row>
    <row r="56" spans="2:8" ht="30" customHeight="1" x14ac:dyDescent="0.3">
      <c r="B56" s="103" t="s">
        <v>613</v>
      </c>
      <c r="C56" s="80" t="s">
        <v>716</v>
      </c>
      <c r="D56" s="81" t="s">
        <v>1041</v>
      </c>
      <c r="E56" s="101" t="s">
        <v>1077</v>
      </c>
      <c r="F56" s="82">
        <v>35298</v>
      </c>
      <c r="G56" s="83" t="s">
        <v>1092</v>
      </c>
      <c r="H56" s="83"/>
    </row>
    <row r="57" spans="2:8" ht="30" customHeight="1" x14ac:dyDescent="0.3">
      <c r="B57" s="102" t="s">
        <v>614</v>
      </c>
      <c r="C57" s="76" t="s">
        <v>717</v>
      </c>
      <c r="D57" s="77" t="s">
        <v>1041</v>
      </c>
      <c r="E57" s="100" t="s">
        <v>1077</v>
      </c>
      <c r="F57" s="78">
        <v>26023</v>
      </c>
      <c r="G57" s="79" t="s">
        <v>1065</v>
      </c>
      <c r="H57" s="79"/>
    </row>
    <row r="58" spans="2:8" ht="30" customHeight="1" x14ac:dyDescent="0.3">
      <c r="B58" s="103" t="s">
        <v>615</v>
      </c>
      <c r="C58" s="80" t="s">
        <v>718</v>
      </c>
      <c r="D58" s="81" t="s">
        <v>1041</v>
      </c>
      <c r="E58" s="101" t="s">
        <v>1078</v>
      </c>
      <c r="F58" s="82">
        <v>33499</v>
      </c>
      <c r="G58" s="83" t="s">
        <v>1065</v>
      </c>
      <c r="H58" s="83"/>
    </row>
    <row r="59" spans="2:8" ht="20.149999999999999" customHeight="1" x14ac:dyDescent="0.3">
      <c r="B59" s="102" t="s">
        <v>616</v>
      </c>
      <c r="C59" s="76" t="s">
        <v>719</v>
      </c>
      <c r="D59" s="77" t="s">
        <v>1041</v>
      </c>
      <c r="E59" s="100" t="s">
        <v>1078</v>
      </c>
      <c r="F59" s="78">
        <v>33926</v>
      </c>
      <c r="G59" s="79" t="s">
        <v>1065</v>
      </c>
      <c r="H59" s="79"/>
    </row>
    <row r="60" spans="2:8" ht="30" customHeight="1" x14ac:dyDescent="0.3">
      <c r="B60" s="103" t="s">
        <v>617</v>
      </c>
      <c r="C60" s="80" t="s">
        <v>720</v>
      </c>
      <c r="D60" s="81" t="s">
        <v>1041</v>
      </c>
      <c r="E60" s="101" t="s">
        <v>1078</v>
      </c>
      <c r="F60" s="82">
        <v>33926</v>
      </c>
      <c r="G60" s="83" t="s">
        <v>1065</v>
      </c>
      <c r="H60" s="83"/>
    </row>
    <row r="61" spans="2:8" ht="42" customHeight="1" x14ac:dyDescent="0.3">
      <c r="B61" s="102" t="s">
        <v>618</v>
      </c>
      <c r="C61" s="76" t="s">
        <v>721</v>
      </c>
      <c r="D61" s="77" t="s">
        <v>1041</v>
      </c>
      <c r="E61" s="100" t="s">
        <v>1078</v>
      </c>
      <c r="F61" s="78">
        <v>33548</v>
      </c>
      <c r="G61" s="79" t="s">
        <v>1065</v>
      </c>
      <c r="H61" s="79"/>
    </row>
    <row r="62" spans="2:8" ht="20.149999999999999" customHeight="1" x14ac:dyDescent="0.3">
      <c r="B62" s="103" t="s">
        <v>619</v>
      </c>
      <c r="C62" s="80" t="s">
        <v>722</v>
      </c>
      <c r="D62" s="81" t="s">
        <v>1042</v>
      </c>
      <c r="E62" s="101" t="s">
        <v>1078</v>
      </c>
      <c r="F62" s="82">
        <v>35032</v>
      </c>
      <c r="G62" s="83" t="s">
        <v>1093</v>
      </c>
      <c r="H62" s="83"/>
    </row>
    <row r="63" spans="2:8" ht="20.149999999999999" customHeight="1" x14ac:dyDescent="0.3">
      <c r="B63" s="102" t="s">
        <v>620</v>
      </c>
      <c r="C63" s="76" t="s">
        <v>723</v>
      </c>
      <c r="D63" s="77" t="s">
        <v>1041</v>
      </c>
      <c r="E63" s="100" t="s">
        <v>1078</v>
      </c>
      <c r="F63" s="78">
        <v>31980</v>
      </c>
      <c r="G63" s="79" t="s">
        <v>1065</v>
      </c>
      <c r="H63" s="79"/>
    </row>
    <row r="64" spans="2:8" ht="20.149999999999999" customHeight="1" x14ac:dyDescent="0.3">
      <c r="B64" s="103" t="s">
        <v>621</v>
      </c>
      <c r="C64" s="80" t="s">
        <v>724</v>
      </c>
      <c r="D64" s="81" t="s">
        <v>1041</v>
      </c>
      <c r="E64" s="101" t="s">
        <v>1078</v>
      </c>
      <c r="F64" s="82">
        <v>30986</v>
      </c>
      <c r="G64" s="83" t="s">
        <v>1065</v>
      </c>
      <c r="H64" s="83"/>
    </row>
    <row r="65" spans="2:8" ht="20.149999999999999" customHeight="1" x14ac:dyDescent="0.3">
      <c r="B65" s="102" t="s">
        <v>622</v>
      </c>
      <c r="C65" s="76" t="s">
        <v>725</v>
      </c>
      <c r="D65" s="77" t="s">
        <v>1041</v>
      </c>
      <c r="E65" s="100" t="s">
        <v>1078</v>
      </c>
      <c r="F65" s="78">
        <v>29663</v>
      </c>
      <c r="G65" s="79" t="s">
        <v>1065</v>
      </c>
      <c r="H65" s="79"/>
    </row>
    <row r="66" spans="2:8" ht="20.149999999999999" customHeight="1" x14ac:dyDescent="0.3">
      <c r="B66" s="103" t="s">
        <v>623</v>
      </c>
      <c r="C66" s="80" t="s">
        <v>726</v>
      </c>
      <c r="D66" s="81" t="s">
        <v>1041</v>
      </c>
      <c r="E66" s="101" t="s">
        <v>1078</v>
      </c>
      <c r="F66" s="82">
        <v>30062</v>
      </c>
      <c r="G66" s="83" t="s">
        <v>1065</v>
      </c>
      <c r="H66" s="83"/>
    </row>
    <row r="67" spans="2:8" ht="20.149999999999999" customHeight="1" x14ac:dyDescent="0.3">
      <c r="B67" s="102" t="s">
        <v>624</v>
      </c>
      <c r="C67" s="76" t="s">
        <v>727</v>
      </c>
      <c r="D67" s="77" t="s">
        <v>1042</v>
      </c>
      <c r="E67" s="100" t="s">
        <v>1078</v>
      </c>
      <c r="F67" s="78">
        <v>35760</v>
      </c>
      <c r="G67" s="79" t="s">
        <v>1065</v>
      </c>
      <c r="H67" s="79"/>
    </row>
    <row r="68" spans="2:8" ht="20.149999999999999" customHeight="1" x14ac:dyDescent="0.3">
      <c r="B68" s="103" t="s">
        <v>625</v>
      </c>
      <c r="C68" s="80" t="s">
        <v>728</v>
      </c>
      <c r="D68" s="81" t="s">
        <v>1042</v>
      </c>
      <c r="E68" s="101" t="s">
        <v>1078</v>
      </c>
      <c r="F68" s="82">
        <v>35298</v>
      </c>
      <c r="G68" s="83" t="s">
        <v>1094</v>
      </c>
      <c r="H68" s="83"/>
    </row>
    <row r="69" spans="2:8" ht="20.149999999999999" customHeight="1" x14ac:dyDescent="0.3">
      <c r="B69" s="102" t="s">
        <v>626</v>
      </c>
      <c r="C69" s="76" t="s">
        <v>729</v>
      </c>
      <c r="D69" s="77" t="s">
        <v>1041</v>
      </c>
      <c r="E69" s="100" t="s">
        <v>1078</v>
      </c>
      <c r="F69" s="78">
        <v>28109</v>
      </c>
      <c r="G69" s="79" t="s">
        <v>1095</v>
      </c>
      <c r="H69" s="79"/>
    </row>
    <row r="70" spans="2:8" ht="30" customHeight="1" x14ac:dyDescent="0.3">
      <c r="B70" s="103" t="s">
        <v>627</v>
      </c>
      <c r="C70" s="80" t="s">
        <v>730</v>
      </c>
      <c r="D70" s="81" t="s">
        <v>1041</v>
      </c>
      <c r="E70" s="101" t="s">
        <v>1079</v>
      </c>
      <c r="F70" s="82">
        <v>29481</v>
      </c>
      <c r="G70" s="83" t="s">
        <v>1065</v>
      </c>
      <c r="H70" s="83"/>
    </row>
    <row r="71" spans="2:8" ht="20.149999999999999" customHeight="1" x14ac:dyDescent="0.3">
      <c r="B71" s="102" t="s">
        <v>628</v>
      </c>
      <c r="C71" s="76" t="s">
        <v>731</v>
      </c>
      <c r="D71" s="77" t="s">
        <v>1041</v>
      </c>
      <c r="E71" s="100" t="s">
        <v>1079</v>
      </c>
      <c r="F71" s="78">
        <v>30139</v>
      </c>
      <c r="G71" s="79" t="s">
        <v>1065</v>
      </c>
      <c r="H71" s="79"/>
    </row>
    <row r="72" spans="2:8" ht="30" customHeight="1" x14ac:dyDescent="0.3">
      <c r="B72" s="103" t="s">
        <v>629</v>
      </c>
      <c r="C72" s="80" t="s">
        <v>732</v>
      </c>
      <c r="D72" s="81" t="s">
        <v>1041</v>
      </c>
      <c r="E72" s="101" t="s">
        <v>1079</v>
      </c>
      <c r="F72" s="82">
        <v>30839</v>
      </c>
      <c r="G72" s="83" t="s">
        <v>1065</v>
      </c>
      <c r="H72" s="83"/>
    </row>
    <row r="73" spans="2:8" ht="42" customHeight="1" x14ac:dyDescent="0.3">
      <c r="B73" s="102" t="s">
        <v>630</v>
      </c>
      <c r="C73" s="76" t="s">
        <v>733</v>
      </c>
      <c r="D73" s="77" t="s">
        <v>1041</v>
      </c>
      <c r="E73" s="100" t="s">
        <v>1079</v>
      </c>
      <c r="F73" s="78">
        <v>32218</v>
      </c>
      <c r="G73" s="79" t="s">
        <v>1065</v>
      </c>
      <c r="H73" s="79"/>
    </row>
    <row r="74" spans="2:8" ht="42" customHeight="1" x14ac:dyDescent="0.3">
      <c r="B74" s="103" t="s">
        <v>631</v>
      </c>
      <c r="C74" s="80" t="s">
        <v>734</v>
      </c>
      <c r="D74" s="81" t="s">
        <v>1041</v>
      </c>
      <c r="E74" s="101" t="s">
        <v>1079</v>
      </c>
      <c r="F74" s="82">
        <v>32099</v>
      </c>
      <c r="G74" s="83" t="s">
        <v>1065</v>
      </c>
      <c r="H74" s="83"/>
    </row>
    <row r="75" spans="2:8" ht="54" customHeight="1" x14ac:dyDescent="0.3">
      <c r="B75" s="102" t="s">
        <v>632</v>
      </c>
      <c r="C75" s="76" t="s">
        <v>735</v>
      </c>
      <c r="D75" s="77" t="s">
        <v>1041</v>
      </c>
      <c r="E75" s="100" t="s">
        <v>1079</v>
      </c>
      <c r="F75" s="78">
        <v>32022</v>
      </c>
      <c r="G75" s="79" t="s">
        <v>1065</v>
      </c>
      <c r="H75" s="79"/>
    </row>
    <row r="76" spans="2:8" ht="30" customHeight="1" x14ac:dyDescent="0.3">
      <c r="B76" s="103" t="s">
        <v>633</v>
      </c>
      <c r="C76" s="80" t="s">
        <v>736</v>
      </c>
      <c r="D76" s="81" t="s">
        <v>1041</v>
      </c>
      <c r="E76" s="101" t="s">
        <v>1079</v>
      </c>
      <c r="F76" s="82">
        <v>33562</v>
      </c>
      <c r="G76" s="83" t="s">
        <v>1065</v>
      </c>
      <c r="H76" s="83"/>
    </row>
    <row r="77" spans="2:8" ht="30" customHeight="1" x14ac:dyDescent="0.3">
      <c r="B77" s="102" t="s">
        <v>634</v>
      </c>
      <c r="C77" s="76" t="s">
        <v>737</v>
      </c>
      <c r="D77" s="77" t="s">
        <v>1041</v>
      </c>
      <c r="E77" s="100" t="s">
        <v>1079</v>
      </c>
      <c r="F77" s="78">
        <v>33730</v>
      </c>
      <c r="G77" s="79" t="s">
        <v>1065</v>
      </c>
      <c r="H77" s="79"/>
    </row>
    <row r="78" spans="2:8" ht="30" customHeight="1" x14ac:dyDescent="0.3">
      <c r="B78" s="103" t="s">
        <v>635</v>
      </c>
      <c r="C78" s="80" t="s">
        <v>738</v>
      </c>
      <c r="D78" s="81" t="s">
        <v>1041</v>
      </c>
      <c r="E78" s="101" t="s">
        <v>1079</v>
      </c>
      <c r="F78" s="82">
        <v>33212</v>
      </c>
      <c r="G78" s="83" t="s">
        <v>1065</v>
      </c>
      <c r="H78" s="83"/>
    </row>
    <row r="79" spans="2:8" ht="20.149999999999999" customHeight="1" x14ac:dyDescent="0.3">
      <c r="B79" s="102" t="s">
        <v>636</v>
      </c>
      <c r="C79" s="76" t="s">
        <v>739</v>
      </c>
      <c r="D79" s="77" t="s">
        <v>1041</v>
      </c>
      <c r="E79" s="100" t="s">
        <v>1079</v>
      </c>
      <c r="F79" s="78">
        <v>33345</v>
      </c>
      <c r="G79" s="79" t="s">
        <v>1065</v>
      </c>
      <c r="H79" s="79"/>
    </row>
    <row r="80" spans="2:8" ht="30" customHeight="1" x14ac:dyDescent="0.3">
      <c r="B80" s="103" t="s">
        <v>637</v>
      </c>
      <c r="C80" s="80" t="s">
        <v>740</v>
      </c>
      <c r="D80" s="81" t="s">
        <v>1041</v>
      </c>
      <c r="E80" s="101" t="s">
        <v>1079</v>
      </c>
      <c r="F80" s="82">
        <v>33121</v>
      </c>
      <c r="G80" s="83" t="s">
        <v>1065</v>
      </c>
      <c r="H80" s="83"/>
    </row>
    <row r="81" spans="2:8" ht="30" customHeight="1" x14ac:dyDescent="0.3">
      <c r="B81" s="102" t="s">
        <v>638</v>
      </c>
      <c r="C81" s="76" t="s">
        <v>741</v>
      </c>
      <c r="D81" s="77" t="s">
        <v>1041</v>
      </c>
      <c r="E81" s="100" t="s">
        <v>1079</v>
      </c>
      <c r="F81" s="78">
        <v>33121</v>
      </c>
      <c r="G81" s="79" t="s">
        <v>1065</v>
      </c>
      <c r="H81" s="79"/>
    </row>
    <row r="82" spans="2:8" ht="30" customHeight="1" x14ac:dyDescent="0.3">
      <c r="B82" s="103" t="s">
        <v>639</v>
      </c>
      <c r="C82" s="80" t="s">
        <v>742</v>
      </c>
      <c r="D82" s="81" t="s">
        <v>1041</v>
      </c>
      <c r="E82" s="101" t="s">
        <v>1079</v>
      </c>
      <c r="F82" s="82">
        <v>33121</v>
      </c>
      <c r="G82" s="83" t="s">
        <v>1065</v>
      </c>
      <c r="H82" s="83"/>
    </row>
    <row r="83" spans="2:8" ht="30" customHeight="1" x14ac:dyDescent="0.3">
      <c r="B83" s="102" t="s">
        <v>640</v>
      </c>
      <c r="C83" s="76" t="s">
        <v>743</v>
      </c>
      <c r="D83" s="77" t="s">
        <v>1041</v>
      </c>
      <c r="E83" s="100" t="s">
        <v>1079</v>
      </c>
      <c r="F83" s="78">
        <v>32666</v>
      </c>
      <c r="G83" s="79" t="s">
        <v>1065</v>
      </c>
      <c r="H83" s="79"/>
    </row>
    <row r="84" spans="2:8" ht="20.149999999999999" customHeight="1" x14ac:dyDescent="0.3">
      <c r="B84" s="103" t="s">
        <v>641</v>
      </c>
      <c r="C84" s="80" t="s">
        <v>744</v>
      </c>
      <c r="D84" s="81" t="s">
        <v>1042</v>
      </c>
      <c r="E84" s="101" t="s">
        <v>1080</v>
      </c>
      <c r="F84" s="82">
        <v>34773</v>
      </c>
      <c r="G84" s="83" t="s">
        <v>1065</v>
      </c>
      <c r="H84" s="83"/>
    </row>
    <row r="85" spans="2:8" ht="30" customHeight="1" x14ac:dyDescent="0.3">
      <c r="B85" s="102" t="s">
        <v>642</v>
      </c>
      <c r="C85" s="76" t="s">
        <v>745</v>
      </c>
      <c r="D85" s="77" t="s">
        <v>1041</v>
      </c>
      <c r="E85" s="100" t="s">
        <v>1080</v>
      </c>
      <c r="F85" s="78">
        <v>34871</v>
      </c>
      <c r="G85" s="79" t="s">
        <v>1065</v>
      </c>
      <c r="H85" s="79"/>
    </row>
    <row r="86" spans="2:8" ht="20.149999999999999" customHeight="1" x14ac:dyDescent="0.3">
      <c r="B86" s="103" t="s">
        <v>643</v>
      </c>
      <c r="C86" s="80" t="s">
        <v>746</v>
      </c>
      <c r="D86" s="81" t="s">
        <v>1041</v>
      </c>
      <c r="E86" s="101" t="s">
        <v>1080</v>
      </c>
      <c r="F86" s="82">
        <v>34773</v>
      </c>
      <c r="G86" s="83" t="s">
        <v>1065</v>
      </c>
      <c r="H86" s="83"/>
    </row>
    <row r="87" spans="2:8" ht="30" customHeight="1" x14ac:dyDescent="0.3">
      <c r="B87" s="102" t="s">
        <v>644</v>
      </c>
      <c r="C87" s="76" t="s">
        <v>747</v>
      </c>
      <c r="D87" s="77" t="s">
        <v>1041</v>
      </c>
      <c r="E87" s="100" t="s">
        <v>1081</v>
      </c>
      <c r="F87" s="78">
        <v>36033</v>
      </c>
      <c r="G87" s="79" t="s">
        <v>1096</v>
      </c>
      <c r="H87" s="79"/>
    </row>
    <row r="88" spans="2:8" ht="20.149999999999999" customHeight="1" x14ac:dyDescent="0.3">
      <c r="B88" s="103" t="s">
        <v>645</v>
      </c>
      <c r="C88" s="80" t="s">
        <v>748</v>
      </c>
      <c r="D88" s="81" t="s">
        <v>1041</v>
      </c>
      <c r="E88" s="101" t="s">
        <v>1081</v>
      </c>
      <c r="F88" s="82">
        <v>36488</v>
      </c>
      <c r="G88" s="83" t="s">
        <v>1065</v>
      </c>
      <c r="H88" s="83"/>
    </row>
    <row r="89" spans="2:8" ht="30" customHeight="1" x14ac:dyDescent="0.3">
      <c r="B89" s="102" t="s">
        <v>646</v>
      </c>
      <c r="C89" s="76" t="s">
        <v>749</v>
      </c>
      <c r="D89" s="77" t="s">
        <v>1041</v>
      </c>
      <c r="E89" s="100" t="s">
        <v>1082</v>
      </c>
      <c r="F89" s="78">
        <v>32911</v>
      </c>
      <c r="G89" s="79" t="s">
        <v>1065</v>
      </c>
      <c r="H89" s="79"/>
    </row>
    <row r="90" spans="2:8" ht="20.149999999999999" customHeight="1" x14ac:dyDescent="0.3">
      <c r="B90" s="103" t="s">
        <v>647</v>
      </c>
      <c r="C90" s="80" t="s">
        <v>750</v>
      </c>
      <c r="D90" s="81" t="s">
        <v>1042</v>
      </c>
      <c r="E90" s="101" t="s">
        <v>1082</v>
      </c>
      <c r="F90" s="82">
        <v>35781</v>
      </c>
      <c r="G90" s="83"/>
      <c r="H90" s="83"/>
    </row>
    <row r="91" spans="2:8" ht="30" customHeight="1" x14ac:dyDescent="0.3">
      <c r="B91" s="102" t="s">
        <v>648</v>
      </c>
      <c r="C91" s="76" t="s">
        <v>751</v>
      </c>
      <c r="D91" s="77" t="s">
        <v>1042</v>
      </c>
      <c r="E91" s="100" t="s">
        <v>1082</v>
      </c>
      <c r="F91" s="78">
        <v>35578</v>
      </c>
      <c r="G91" s="79" t="s">
        <v>1065</v>
      </c>
      <c r="H91" s="79"/>
    </row>
    <row r="92" spans="2:8" ht="20.149999999999999" customHeight="1" x14ac:dyDescent="0.3">
      <c r="B92" s="103" t="s">
        <v>649</v>
      </c>
      <c r="C92" s="80" t="s">
        <v>752</v>
      </c>
      <c r="D92" s="81" t="s">
        <v>1042</v>
      </c>
      <c r="E92" s="101" t="s">
        <v>1082</v>
      </c>
      <c r="F92" s="82">
        <v>35578</v>
      </c>
      <c r="G92" s="83" t="s">
        <v>1065</v>
      </c>
      <c r="H92" s="83"/>
    </row>
    <row r="93" spans="2:8" ht="20.149999999999999" customHeight="1" x14ac:dyDescent="0.3">
      <c r="B93" s="102" t="s">
        <v>650</v>
      </c>
      <c r="C93" s="76" t="s">
        <v>753</v>
      </c>
      <c r="D93" s="77" t="s">
        <v>1042</v>
      </c>
      <c r="E93" s="100" t="s">
        <v>1082</v>
      </c>
      <c r="F93" s="78">
        <v>35578</v>
      </c>
      <c r="G93" s="79" t="s">
        <v>1065</v>
      </c>
      <c r="H93" s="79"/>
    </row>
    <row r="94" spans="2:8" ht="20.149999999999999" customHeight="1" x14ac:dyDescent="0.3">
      <c r="B94" s="103" t="s">
        <v>651</v>
      </c>
      <c r="C94" s="80" t="s">
        <v>754</v>
      </c>
      <c r="D94" s="81" t="s">
        <v>1041</v>
      </c>
      <c r="E94" s="101" t="s">
        <v>1082</v>
      </c>
      <c r="F94" s="82">
        <v>33212</v>
      </c>
      <c r="G94" s="83" t="s">
        <v>1065</v>
      </c>
      <c r="H94" s="83"/>
    </row>
    <row r="95" spans="2:8" ht="30" customHeight="1" x14ac:dyDescent="0.3">
      <c r="B95" s="102" t="s">
        <v>652</v>
      </c>
      <c r="C95" s="76" t="s">
        <v>755</v>
      </c>
      <c r="D95" s="77" t="s">
        <v>1042</v>
      </c>
      <c r="E95" s="100" t="s">
        <v>1082</v>
      </c>
      <c r="F95" s="78">
        <v>40163</v>
      </c>
      <c r="G95" s="79" t="s">
        <v>1065</v>
      </c>
      <c r="H95" s="79"/>
    </row>
    <row r="96" spans="2:8" ht="20.149999999999999" customHeight="1" x14ac:dyDescent="0.3">
      <c r="B96" s="103" t="s">
        <v>653</v>
      </c>
      <c r="C96" s="80" t="s">
        <v>756</v>
      </c>
      <c r="D96" s="81" t="s">
        <v>1041</v>
      </c>
      <c r="E96" s="101" t="s">
        <v>1082</v>
      </c>
      <c r="F96" s="82">
        <v>34045</v>
      </c>
      <c r="G96" s="83" t="s">
        <v>1065</v>
      </c>
      <c r="H96" s="83"/>
    </row>
    <row r="97" spans="2:8" ht="30" customHeight="1" x14ac:dyDescent="0.3">
      <c r="B97" s="102" t="s">
        <v>654</v>
      </c>
      <c r="C97" s="76" t="s">
        <v>757</v>
      </c>
      <c r="D97" s="77" t="s">
        <v>1041</v>
      </c>
      <c r="E97" s="100" t="s">
        <v>1082</v>
      </c>
      <c r="F97" s="78">
        <v>34108</v>
      </c>
      <c r="G97" s="79" t="s">
        <v>1065</v>
      </c>
      <c r="H97" s="79"/>
    </row>
    <row r="98" spans="2:8" ht="30" customHeight="1" x14ac:dyDescent="0.3">
      <c r="B98" s="103" t="s">
        <v>655</v>
      </c>
      <c r="C98" s="80" t="s">
        <v>758</v>
      </c>
      <c r="D98" s="81" t="s">
        <v>1041</v>
      </c>
      <c r="E98" s="101" t="s">
        <v>1082</v>
      </c>
      <c r="F98" s="82">
        <v>35361</v>
      </c>
      <c r="G98" s="83" t="s">
        <v>1097</v>
      </c>
      <c r="H98" s="83"/>
    </row>
    <row r="99" spans="2:8" ht="30" customHeight="1" x14ac:dyDescent="0.3">
      <c r="B99" s="102" t="s">
        <v>656</v>
      </c>
      <c r="C99" s="76" t="s">
        <v>759</v>
      </c>
      <c r="D99" s="77" t="s">
        <v>1041</v>
      </c>
      <c r="E99" s="100" t="s">
        <v>1082</v>
      </c>
      <c r="F99" s="78">
        <v>34906</v>
      </c>
      <c r="G99" s="79" t="s">
        <v>1098</v>
      </c>
      <c r="H99" s="79"/>
    </row>
    <row r="100" spans="2:8" ht="30" customHeight="1" x14ac:dyDescent="0.3">
      <c r="B100" s="103" t="s">
        <v>657</v>
      </c>
      <c r="C100" s="80" t="s">
        <v>760</v>
      </c>
      <c r="D100" s="81" t="s">
        <v>1041</v>
      </c>
      <c r="E100" s="101" t="s">
        <v>1082</v>
      </c>
      <c r="F100" s="82">
        <v>34906</v>
      </c>
      <c r="G100" s="83" t="s">
        <v>1099</v>
      </c>
      <c r="H100" s="83"/>
    </row>
    <row r="101" spans="2:8" ht="30" customHeight="1" x14ac:dyDescent="0.3">
      <c r="B101" s="102" t="s">
        <v>658</v>
      </c>
      <c r="C101" s="76" t="s">
        <v>761</v>
      </c>
      <c r="D101" s="77" t="s">
        <v>1041</v>
      </c>
      <c r="E101" s="100" t="s">
        <v>1082</v>
      </c>
      <c r="F101" s="78">
        <v>34934</v>
      </c>
      <c r="G101" s="79" t="s">
        <v>1100</v>
      </c>
      <c r="H101" s="79"/>
    </row>
    <row r="102" spans="2:8" ht="20.149999999999999" customHeight="1" x14ac:dyDescent="0.3">
      <c r="B102" s="103" t="s">
        <v>659</v>
      </c>
      <c r="C102" s="80" t="s">
        <v>762</v>
      </c>
      <c r="D102" s="81" t="s">
        <v>1042</v>
      </c>
      <c r="E102" s="101" t="s">
        <v>1082</v>
      </c>
      <c r="F102" s="82">
        <v>34045</v>
      </c>
      <c r="G102" s="83" t="s">
        <v>1065</v>
      </c>
      <c r="H102" s="83"/>
    </row>
    <row r="103" spans="2:8" ht="30" customHeight="1" x14ac:dyDescent="0.3">
      <c r="B103" s="102" t="s">
        <v>660</v>
      </c>
      <c r="C103" s="76" t="s">
        <v>763</v>
      </c>
      <c r="D103" s="77" t="s">
        <v>1074</v>
      </c>
      <c r="E103" s="100" t="s">
        <v>1082</v>
      </c>
      <c r="F103" s="78">
        <v>35396</v>
      </c>
      <c r="G103" s="79" t="s">
        <v>1065</v>
      </c>
      <c r="H103" s="79"/>
    </row>
    <row r="104" spans="2:8" ht="20.149999999999999" customHeight="1" x14ac:dyDescent="0.3">
      <c r="B104" s="103" t="s">
        <v>661</v>
      </c>
      <c r="C104" s="80" t="s">
        <v>764</v>
      </c>
      <c r="D104" s="81" t="s">
        <v>1042</v>
      </c>
      <c r="E104" s="101" t="s">
        <v>1082</v>
      </c>
      <c r="F104" s="82">
        <v>34045</v>
      </c>
      <c r="G104" s="83" t="s">
        <v>1065</v>
      </c>
      <c r="H104" s="83"/>
    </row>
    <row r="105" spans="2:8" ht="30" customHeight="1" x14ac:dyDescent="0.3">
      <c r="B105" s="102" t="s">
        <v>662</v>
      </c>
      <c r="C105" s="76" t="s">
        <v>765</v>
      </c>
      <c r="D105" s="77" t="s">
        <v>1042</v>
      </c>
      <c r="E105" s="100" t="s">
        <v>1082</v>
      </c>
      <c r="F105" s="78">
        <v>33499</v>
      </c>
      <c r="G105" s="79" t="s">
        <v>1065</v>
      </c>
      <c r="H105" s="79"/>
    </row>
    <row r="106" spans="2:8" ht="20.149999999999999" customHeight="1" x14ac:dyDescent="0.3">
      <c r="B106" s="103" t="s">
        <v>663</v>
      </c>
      <c r="C106" s="80" t="s">
        <v>766</v>
      </c>
      <c r="D106" s="81" t="s">
        <v>1041</v>
      </c>
      <c r="E106" s="101" t="s">
        <v>1082</v>
      </c>
      <c r="F106" s="82">
        <v>27717</v>
      </c>
      <c r="G106" s="83" t="s">
        <v>1065</v>
      </c>
      <c r="H106" s="83"/>
    </row>
    <row r="107" spans="2:8" ht="20.149999999999999" customHeight="1" x14ac:dyDescent="0.3">
      <c r="B107" s="102" t="s">
        <v>664</v>
      </c>
      <c r="C107" s="76" t="s">
        <v>767</v>
      </c>
      <c r="D107" s="77" t="s">
        <v>1042</v>
      </c>
      <c r="E107" s="100" t="s">
        <v>1082</v>
      </c>
      <c r="F107" s="78">
        <v>35361</v>
      </c>
      <c r="G107" s="79" t="s">
        <v>1101</v>
      </c>
      <c r="H107" s="79"/>
    </row>
    <row r="108" spans="2:8" ht="30" customHeight="1" x14ac:dyDescent="0.3">
      <c r="B108" s="103" t="s">
        <v>665</v>
      </c>
      <c r="C108" s="80" t="s">
        <v>768</v>
      </c>
      <c r="D108" s="81" t="s">
        <v>1042</v>
      </c>
      <c r="E108" s="101" t="s">
        <v>1082</v>
      </c>
      <c r="F108" s="82">
        <v>35396</v>
      </c>
      <c r="G108" s="83" t="s">
        <v>1065</v>
      </c>
      <c r="H108" s="83"/>
    </row>
    <row r="109" spans="2:8" ht="20.149999999999999" customHeight="1" x14ac:dyDescent="0.3">
      <c r="B109" s="102" t="s">
        <v>666</v>
      </c>
      <c r="C109" s="76" t="s">
        <v>769</v>
      </c>
      <c r="D109" s="77" t="s">
        <v>1041</v>
      </c>
      <c r="E109" s="100" t="s">
        <v>1082</v>
      </c>
      <c r="F109" s="78">
        <v>35578</v>
      </c>
      <c r="G109" s="79" t="s">
        <v>1065</v>
      </c>
      <c r="H109" s="79"/>
    </row>
    <row r="110" spans="2:8" ht="20.149999999999999" customHeight="1" x14ac:dyDescent="0.3">
      <c r="B110" s="103" t="s">
        <v>667</v>
      </c>
      <c r="C110" s="80" t="s">
        <v>770</v>
      </c>
      <c r="D110" s="81" t="s">
        <v>1042</v>
      </c>
      <c r="E110" s="101" t="s">
        <v>1082</v>
      </c>
      <c r="F110" s="82">
        <v>38708</v>
      </c>
      <c r="G110" s="83" t="s">
        <v>1102</v>
      </c>
      <c r="H110" s="83"/>
    </row>
    <row r="111" spans="2:8" ht="30" customHeight="1" x14ac:dyDescent="0.3">
      <c r="B111" s="102" t="s">
        <v>668</v>
      </c>
      <c r="C111" s="76" t="s">
        <v>771</v>
      </c>
      <c r="D111" s="77" t="s">
        <v>1042</v>
      </c>
      <c r="E111" s="100" t="s">
        <v>1082</v>
      </c>
      <c r="F111" s="78">
        <v>36488</v>
      </c>
      <c r="G111" s="79" t="s">
        <v>1103</v>
      </c>
      <c r="H111" s="79"/>
    </row>
    <row r="112" spans="2:8" ht="30" customHeight="1" x14ac:dyDescent="0.3">
      <c r="B112" s="103" t="s">
        <v>669</v>
      </c>
      <c r="C112" s="80" t="s">
        <v>772</v>
      </c>
      <c r="D112" s="81" t="s">
        <v>1041</v>
      </c>
      <c r="E112" s="101" t="s">
        <v>1082</v>
      </c>
      <c r="F112" s="82">
        <v>32295</v>
      </c>
      <c r="G112" s="83" t="s">
        <v>1065</v>
      </c>
      <c r="H112" s="83"/>
    </row>
    <row r="113" spans="2:8" ht="20.149999999999999" customHeight="1" x14ac:dyDescent="0.3">
      <c r="B113" s="102" t="s">
        <v>670</v>
      </c>
      <c r="C113" s="76" t="s">
        <v>773</v>
      </c>
      <c r="D113" s="77" t="s">
        <v>1041</v>
      </c>
      <c r="E113" s="100" t="s">
        <v>1082</v>
      </c>
      <c r="F113" s="78">
        <v>38708</v>
      </c>
      <c r="G113" s="79" t="s">
        <v>1104</v>
      </c>
      <c r="H113" s="79"/>
    </row>
    <row r="114" spans="2:8" ht="20.149999999999999" customHeight="1" x14ac:dyDescent="0.3">
      <c r="B114" s="103" t="s">
        <v>671</v>
      </c>
      <c r="C114" s="80" t="s">
        <v>774</v>
      </c>
      <c r="D114" s="81" t="s">
        <v>1041</v>
      </c>
      <c r="E114" s="101" t="s">
        <v>1082</v>
      </c>
      <c r="F114" s="82">
        <v>38708</v>
      </c>
      <c r="G114" s="83" t="s">
        <v>1105</v>
      </c>
      <c r="H114" s="83"/>
    </row>
    <row r="115" spans="2:8" ht="30" customHeight="1" x14ac:dyDescent="0.3">
      <c r="B115" s="102" t="s">
        <v>672</v>
      </c>
      <c r="C115" s="76" t="s">
        <v>775</v>
      </c>
      <c r="D115" s="77" t="s">
        <v>1041</v>
      </c>
      <c r="E115" s="100" t="s">
        <v>1082</v>
      </c>
      <c r="F115" s="78">
        <v>36096</v>
      </c>
      <c r="G115" s="79" t="s">
        <v>1106</v>
      </c>
      <c r="H115" s="79"/>
    </row>
    <row r="116" spans="2:8" ht="30" customHeight="1" x14ac:dyDescent="0.3">
      <c r="B116" s="103" t="s">
        <v>673</v>
      </c>
      <c r="C116" s="80" t="s">
        <v>776</v>
      </c>
      <c r="D116" s="81" t="s">
        <v>1041</v>
      </c>
      <c r="E116" s="101" t="s">
        <v>1082</v>
      </c>
      <c r="F116" s="82">
        <v>35578</v>
      </c>
      <c r="G116" s="83" t="s">
        <v>1107</v>
      </c>
      <c r="H116" s="83"/>
    </row>
    <row r="117" spans="2:8" ht="30" customHeight="1" x14ac:dyDescent="0.3">
      <c r="B117" s="102" t="s">
        <v>674</v>
      </c>
      <c r="C117" s="76" t="s">
        <v>777</v>
      </c>
      <c r="D117" s="77" t="s">
        <v>1041</v>
      </c>
      <c r="E117" s="100" t="s">
        <v>1082</v>
      </c>
      <c r="F117" s="78">
        <v>36124</v>
      </c>
      <c r="G117" s="79" t="s">
        <v>1108</v>
      </c>
      <c r="H117" s="79"/>
    </row>
    <row r="118" spans="2:8" ht="30" customHeight="1" x14ac:dyDescent="0.3">
      <c r="B118" s="103" t="s">
        <v>675</v>
      </c>
      <c r="C118" s="80" t="s">
        <v>778</v>
      </c>
      <c r="D118" s="81" t="s">
        <v>1041</v>
      </c>
      <c r="E118" s="101" t="s">
        <v>1082</v>
      </c>
      <c r="F118" s="82">
        <v>35578</v>
      </c>
      <c r="G118" s="83" t="s">
        <v>1109</v>
      </c>
      <c r="H118" s="83"/>
    </row>
    <row r="119" spans="2:8" ht="30" customHeight="1" x14ac:dyDescent="0.3">
      <c r="B119" s="102" t="s">
        <v>676</v>
      </c>
      <c r="C119" s="76" t="s">
        <v>779</v>
      </c>
      <c r="D119" s="77" t="s">
        <v>1041</v>
      </c>
      <c r="E119" s="100" t="s">
        <v>1082</v>
      </c>
      <c r="F119" s="78">
        <v>35760</v>
      </c>
      <c r="G119" s="79" t="s">
        <v>1110</v>
      </c>
      <c r="H119" s="79"/>
    </row>
    <row r="120" spans="2:8" ht="20.149999999999999" customHeight="1" x14ac:dyDescent="0.3">
      <c r="B120" s="103" t="s">
        <v>677</v>
      </c>
      <c r="C120" s="80" t="s">
        <v>780</v>
      </c>
      <c r="D120" s="81" t="s">
        <v>1042</v>
      </c>
      <c r="E120" s="101" t="s">
        <v>1083</v>
      </c>
      <c r="F120" s="82">
        <v>29663</v>
      </c>
      <c r="G120" s="83" t="s">
        <v>1065</v>
      </c>
      <c r="H120" s="83"/>
    </row>
    <row r="121" spans="2:8" ht="20.149999999999999" customHeight="1" x14ac:dyDescent="0.3">
      <c r="B121" s="102" t="s">
        <v>678</v>
      </c>
      <c r="C121" s="76" t="s">
        <v>781</v>
      </c>
      <c r="D121" s="77" t="s">
        <v>1042</v>
      </c>
      <c r="E121" s="100" t="s">
        <v>1083</v>
      </c>
      <c r="F121" s="78">
        <v>29663</v>
      </c>
      <c r="G121" s="79" t="s">
        <v>1065</v>
      </c>
      <c r="H121" s="79"/>
    </row>
    <row r="122" spans="2:8" ht="20.149999999999999" customHeight="1" x14ac:dyDescent="0.3">
      <c r="B122" s="103" t="s">
        <v>679</v>
      </c>
      <c r="C122" s="80" t="s">
        <v>782</v>
      </c>
      <c r="D122" s="81" t="s">
        <v>1041</v>
      </c>
      <c r="E122" s="101" t="s">
        <v>1083</v>
      </c>
      <c r="F122" s="82">
        <v>32435</v>
      </c>
      <c r="G122" s="83" t="s">
        <v>1065</v>
      </c>
      <c r="H122" s="83"/>
    </row>
    <row r="123" spans="2:8" ht="30" customHeight="1" x14ac:dyDescent="0.3">
      <c r="B123" s="102" t="s">
        <v>680</v>
      </c>
      <c r="C123" s="76" t="s">
        <v>783</v>
      </c>
      <c r="D123" s="77" t="s">
        <v>1041</v>
      </c>
      <c r="E123" s="100" t="s">
        <v>1083</v>
      </c>
      <c r="F123" s="78">
        <v>32449</v>
      </c>
      <c r="G123" s="79"/>
      <c r="H123" s="79"/>
    </row>
    <row r="124" spans="2:8" ht="20.149999999999999" customHeight="1" x14ac:dyDescent="0.3">
      <c r="B124" s="103" t="s">
        <v>681</v>
      </c>
      <c r="C124" s="80" t="s">
        <v>784</v>
      </c>
      <c r="D124" s="81" t="s">
        <v>1041</v>
      </c>
      <c r="E124" s="101" t="s">
        <v>1083</v>
      </c>
      <c r="F124" s="82">
        <v>32449</v>
      </c>
      <c r="G124" s="83"/>
      <c r="H124" s="83"/>
    </row>
    <row r="125" spans="2:8" ht="30" customHeight="1" x14ac:dyDescent="0.3">
      <c r="B125" s="102" t="s">
        <v>682</v>
      </c>
      <c r="C125" s="76" t="s">
        <v>785</v>
      </c>
      <c r="D125" s="77" t="s">
        <v>1041</v>
      </c>
      <c r="E125" s="100" t="s">
        <v>1083</v>
      </c>
      <c r="F125" s="78">
        <v>32218</v>
      </c>
      <c r="G125" s="79"/>
      <c r="H125" s="79"/>
    </row>
    <row r="126" spans="2:8" ht="30" customHeight="1" x14ac:dyDescent="0.3">
      <c r="B126" s="103" t="s">
        <v>683</v>
      </c>
      <c r="C126" s="80" t="s">
        <v>786</v>
      </c>
      <c r="D126" s="81" t="s">
        <v>1041</v>
      </c>
      <c r="E126" s="101" t="s">
        <v>1083</v>
      </c>
      <c r="F126" s="82">
        <v>31224</v>
      </c>
      <c r="G126" s="83" t="s">
        <v>1065</v>
      </c>
      <c r="H126" s="83"/>
    </row>
    <row r="127" spans="2:8" ht="30" customHeight="1" x14ac:dyDescent="0.3">
      <c r="B127" s="102" t="s">
        <v>684</v>
      </c>
      <c r="C127" s="76" t="s">
        <v>787</v>
      </c>
      <c r="D127" s="77" t="s">
        <v>1041</v>
      </c>
      <c r="E127" s="100" t="s">
        <v>1083</v>
      </c>
      <c r="F127" s="78">
        <v>30286</v>
      </c>
      <c r="G127" s="79" t="s">
        <v>1065</v>
      </c>
      <c r="H127" s="79"/>
    </row>
    <row r="128" spans="2:8" ht="20.149999999999999" customHeight="1" x14ac:dyDescent="0.3">
      <c r="B128" s="103" t="s">
        <v>685</v>
      </c>
      <c r="C128" s="80" t="s">
        <v>788</v>
      </c>
      <c r="D128" s="81" t="s">
        <v>1042</v>
      </c>
      <c r="E128" s="101" t="s">
        <v>1083</v>
      </c>
      <c r="F128" s="82">
        <v>36061</v>
      </c>
      <c r="G128" s="83" t="s">
        <v>1065</v>
      </c>
      <c r="H128" s="83"/>
    </row>
    <row r="129" spans="2:8" ht="30" customHeight="1" x14ac:dyDescent="0.3">
      <c r="B129" s="102" t="s">
        <v>686</v>
      </c>
      <c r="C129" s="76" t="s">
        <v>789</v>
      </c>
      <c r="D129" s="77" t="s">
        <v>1041</v>
      </c>
      <c r="E129" s="100" t="s">
        <v>1083</v>
      </c>
      <c r="F129" s="78">
        <v>29894</v>
      </c>
      <c r="G129" s="79" t="s">
        <v>1065</v>
      </c>
      <c r="H129" s="79"/>
    </row>
    <row r="130" spans="2:8" ht="20.149999999999999" customHeight="1" x14ac:dyDescent="0.3">
      <c r="B130" s="103" t="s">
        <v>687</v>
      </c>
      <c r="C130" s="80" t="s">
        <v>790</v>
      </c>
      <c r="D130" s="81" t="s">
        <v>1042</v>
      </c>
      <c r="E130" s="101" t="s">
        <v>1083</v>
      </c>
      <c r="F130" s="82">
        <v>31336</v>
      </c>
      <c r="G130" s="83" t="s">
        <v>1065</v>
      </c>
      <c r="H130" s="83"/>
    </row>
    <row r="131" spans="2:8" ht="30" customHeight="1" x14ac:dyDescent="0.3">
      <c r="B131" s="102" t="s">
        <v>688</v>
      </c>
      <c r="C131" s="76" t="s">
        <v>791</v>
      </c>
      <c r="D131" s="77" t="s">
        <v>1042</v>
      </c>
      <c r="E131" s="100" t="s">
        <v>1083</v>
      </c>
      <c r="F131" s="78">
        <v>32911</v>
      </c>
      <c r="G131" s="79" t="s">
        <v>1065</v>
      </c>
      <c r="H131" s="79"/>
    </row>
    <row r="132" spans="2:8" ht="20.149999999999999" customHeight="1" x14ac:dyDescent="0.3">
      <c r="B132" s="103" t="s">
        <v>689</v>
      </c>
      <c r="C132" s="80" t="s">
        <v>792</v>
      </c>
      <c r="D132" s="81" t="s">
        <v>1042</v>
      </c>
      <c r="E132" s="101" t="s">
        <v>1083</v>
      </c>
      <c r="F132" s="82">
        <v>31336</v>
      </c>
      <c r="G132" s="83" t="s">
        <v>1065</v>
      </c>
      <c r="H132" s="83"/>
    </row>
    <row r="133" spans="2:8" ht="30" customHeight="1" x14ac:dyDescent="0.3">
      <c r="B133" s="102" t="s">
        <v>690</v>
      </c>
      <c r="C133" s="76" t="s">
        <v>793</v>
      </c>
      <c r="D133" s="77" t="s">
        <v>1042</v>
      </c>
      <c r="E133" s="100" t="s">
        <v>1083</v>
      </c>
      <c r="F133" s="78">
        <v>32372</v>
      </c>
      <c r="G133" s="79" t="s">
        <v>1065</v>
      </c>
      <c r="H133" s="79"/>
    </row>
    <row r="134" spans="2:8" ht="30" customHeight="1" x14ac:dyDescent="0.3">
      <c r="B134" s="103" t="s">
        <v>691</v>
      </c>
      <c r="C134" s="80" t="s">
        <v>794</v>
      </c>
      <c r="D134" s="81" t="s">
        <v>1041</v>
      </c>
      <c r="E134" s="101" t="s">
        <v>1083</v>
      </c>
      <c r="F134" s="82">
        <v>29348</v>
      </c>
      <c r="G134" s="83" t="s">
        <v>1065</v>
      </c>
      <c r="H134" s="83"/>
    </row>
    <row r="135" spans="2:8" ht="30" customHeight="1" x14ac:dyDescent="0.3">
      <c r="B135" s="102" t="s">
        <v>692</v>
      </c>
      <c r="C135" s="76" t="s">
        <v>795</v>
      </c>
      <c r="D135" s="77" t="s">
        <v>1041</v>
      </c>
      <c r="E135" s="100" t="s">
        <v>1083</v>
      </c>
      <c r="F135" s="78">
        <v>28746</v>
      </c>
      <c r="G135" s="79" t="s">
        <v>1065</v>
      </c>
      <c r="H135" s="79"/>
    </row>
    <row r="136" spans="2:8" ht="30" customHeight="1" x14ac:dyDescent="0.3">
      <c r="B136" s="103" t="s">
        <v>693</v>
      </c>
      <c r="C136" s="80" t="s">
        <v>796</v>
      </c>
      <c r="D136" s="81" t="s">
        <v>1041</v>
      </c>
      <c r="E136" s="101" t="s">
        <v>1083</v>
      </c>
      <c r="F136" s="82">
        <v>35179</v>
      </c>
      <c r="G136" s="83" t="s">
        <v>1111</v>
      </c>
      <c r="H136" s="83"/>
    </row>
    <row r="137" spans="2:8" ht="30" customHeight="1" x14ac:dyDescent="0.3">
      <c r="B137" s="102" t="s">
        <v>694</v>
      </c>
      <c r="C137" s="76" t="s">
        <v>797</v>
      </c>
      <c r="D137" s="77" t="s">
        <v>1041</v>
      </c>
      <c r="E137" s="100" t="s">
        <v>1083</v>
      </c>
      <c r="F137" s="78">
        <v>33863</v>
      </c>
      <c r="G137" s="79" t="s">
        <v>1065</v>
      </c>
      <c r="H137" s="79"/>
    </row>
    <row r="138" spans="2:8" ht="42" customHeight="1" x14ac:dyDescent="0.3">
      <c r="B138" s="103" t="s">
        <v>695</v>
      </c>
      <c r="C138" s="80" t="s">
        <v>798</v>
      </c>
      <c r="D138" s="81" t="s">
        <v>1041</v>
      </c>
      <c r="E138" s="101" t="s">
        <v>1083</v>
      </c>
      <c r="F138" s="82">
        <v>33863</v>
      </c>
      <c r="G138" s="83" t="s">
        <v>1065</v>
      </c>
      <c r="H138" s="83"/>
    </row>
    <row r="139" spans="2:8" ht="42" customHeight="1" x14ac:dyDescent="0.3">
      <c r="B139" s="102" t="s">
        <v>696</v>
      </c>
      <c r="C139" s="76" t="s">
        <v>799</v>
      </c>
      <c r="D139" s="77" t="s">
        <v>1041</v>
      </c>
      <c r="E139" s="100" t="s">
        <v>1083</v>
      </c>
      <c r="F139" s="78">
        <v>33863</v>
      </c>
      <c r="G139" s="79" t="s">
        <v>1065</v>
      </c>
      <c r="H139" s="79"/>
    </row>
    <row r="140" spans="2:8" ht="30" customHeight="1" x14ac:dyDescent="0.3">
      <c r="B140" s="103" t="s">
        <v>697</v>
      </c>
      <c r="C140" s="80" t="s">
        <v>800</v>
      </c>
      <c r="D140" s="81" t="s">
        <v>1041</v>
      </c>
      <c r="E140" s="101" t="s">
        <v>1083</v>
      </c>
      <c r="F140" s="82">
        <v>33562</v>
      </c>
      <c r="G140" s="83" t="s">
        <v>1065</v>
      </c>
      <c r="H140" s="83"/>
    </row>
    <row r="141" spans="2:8" ht="30" customHeight="1" x14ac:dyDescent="0.3">
      <c r="B141" s="102" t="s">
        <v>698</v>
      </c>
      <c r="C141" s="76" t="s">
        <v>801</v>
      </c>
      <c r="D141" s="77" t="s">
        <v>1041</v>
      </c>
      <c r="E141" s="100" t="s">
        <v>1083</v>
      </c>
      <c r="F141" s="78">
        <v>33212</v>
      </c>
      <c r="G141" s="79" t="s">
        <v>1065</v>
      </c>
      <c r="H141" s="79"/>
    </row>
    <row r="142" spans="2:8" ht="30" customHeight="1" x14ac:dyDescent="0.3">
      <c r="B142" s="103" t="s">
        <v>699</v>
      </c>
      <c r="C142" s="80" t="s">
        <v>802</v>
      </c>
      <c r="D142" s="81" t="s">
        <v>1041</v>
      </c>
      <c r="E142" s="101" t="s">
        <v>1083</v>
      </c>
      <c r="F142" s="82">
        <v>33212</v>
      </c>
      <c r="G142" s="83" t="s">
        <v>1065</v>
      </c>
      <c r="H142" s="83"/>
    </row>
    <row r="143" spans="2:8" ht="30" customHeight="1" x14ac:dyDescent="0.3">
      <c r="B143" s="102" t="s">
        <v>700</v>
      </c>
      <c r="C143" s="76" t="s">
        <v>803</v>
      </c>
      <c r="D143" s="77" t="s">
        <v>1041</v>
      </c>
      <c r="E143" s="100" t="s">
        <v>1083</v>
      </c>
      <c r="F143" s="78">
        <v>33212</v>
      </c>
      <c r="G143" s="79" t="s">
        <v>1065</v>
      </c>
      <c r="H143" s="79"/>
    </row>
    <row r="144" spans="2:8" ht="20.149999999999999" customHeight="1" x14ac:dyDescent="0.3">
      <c r="B144" s="103" t="s">
        <v>701</v>
      </c>
      <c r="C144" s="80" t="s">
        <v>804</v>
      </c>
      <c r="D144" s="81" t="s">
        <v>1041</v>
      </c>
      <c r="E144" s="101" t="s">
        <v>1083</v>
      </c>
      <c r="F144" s="82">
        <v>32582</v>
      </c>
      <c r="G144" s="83" t="s">
        <v>1065</v>
      </c>
      <c r="H144" s="83"/>
    </row>
    <row r="145" spans="2:8" ht="30" customHeight="1" x14ac:dyDescent="0.3">
      <c r="B145" s="102" t="s">
        <v>702</v>
      </c>
      <c r="C145" s="76" t="s">
        <v>805</v>
      </c>
      <c r="D145" s="77" t="s">
        <v>1042</v>
      </c>
      <c r="E145" s="100" t="s">
        <v>1083</v>
      </c>
      <c r="F145" s="78">
        <v>37160</v>
      </c>
      <c r="G145" s="79" t="s">
        <v>1112</v>
      </c>
      <c r="H145" s="79"/>
    </row>
    <row r="146" spans="2:8" ht="15" customHeight="1" x14ac:dyDescent="0.3">
      <c r="B146" s="104" t="s">
        <v>521</v>
      </c>
      <c r="C146" s="105"/>
      <c r="D146" s="106"/>
      <c r="E146" s="106"/>
      <c r="F146" s="107"/>
      <c r="G146" s="105"/>
      <c r="H146" s="105"/>
    </row>
    <row r="147" spans="2:8" ht="30" customHeight="1" x14ac:dyDescent="0.3">
      <c r="B147" s="103" t="s">
        <v>806</v>
      </c>
      <c r="C147" s="80" t="s">
        <v>841</v>
      </c>
      <c r="D147" s="81" t="s">
        <v>1074</v>
      </c>
      <c r="E147" s="101" t="s">
        <v>1114</v>
      </c>
      <c r="F147" s="82">
        <v>40163</v>
      </c>
      <c r="G147" s="83" t="s">
        <v>1120</v>
      </c>
      <c r="H147" s="83"/>
    </row>
    <row r="148" spans="2:8" ht="20.149999999999999" customHeight="1" x14ac:dyDescent="0.3">
      <c r="B148" s="102" t="s">
        <v>807</v>
      </c>
      <c r="C148" s="76" t="s">
        <v>842</v>
      </c>
      <c r="D148" s="77" t="s">
        <v>1074</v>
      </c>
      <c r="E148" s="100" t="s">
        <v>1115</v>
      </c>
      <c r="F148" s="78">
        <v>35606</v>
      </c>
      <c r="G148" s="79" t="s">
        <v>1121</v>
      </c>
      <c r="H148" s="79"/>
    </row>
    <row r="149" spans="2:8" ht="42" customHeight="1" x14ac:dyDescent="0.3">
      <c r="B149" s="103" t="s">
        <v>808</v>
      </c>
      <c r="C149" s="80" t="s">
        <v>843</v>
      </c>
      <c r="D149" s="81" t="s">
        <v>1041</v>
      </c>
      <c r="E149" s="101" t="s">
        <v>1116</v>
      </c>
      <c r="F149" s="82">
        <v>39073</v>
      </c>
      <c r="G149" s="83" t="s">
        <v>1122</v>
      </c>
      <c r="H149" s="83"/>
    </row>
    <row r="150" spans="2:8" ht="42" customHeight="1" x14ac:dyDescent="0.3">
      <c r="B150" s="102" t="s">
        <v>809</v>
      </c>
      <c r="C150" s="76" t="s">
        <v>844</v>
      </c>
      <c r="D150" s="77" t="s">
        <v>1041</v>
      </c>
      <c r="E150" s="100" t="s">
        <v>1117</v>
      </c>
      <c r="F150" s="78">
        <v>38924</v>
      </c>
      <c r="G150" s="79" t="s">
        <v>1123</v>
      </c>
      <c r="H150" s="79"/>
    </row>
    <row r="151" spans="2:8" ht="54" customHeight="1" x14ac:dyDescent="0.3">
      <c r="B151" s="103" t="s">
        <v>810</v>
      </c>
      <c r="C151" s="80" t="s">
        <v>845</v>
      </c>
      <c r="D151" s="81" t="s">
        <v>1041</v>
      </c>
      <c r="E151" s="101" t="s">
        <v>1117</v>
      </c>
      <c r="F151" s="82">
        <v>38924</v>
      </c>
      <c r="G151" s="83" t="s">
        <v>1124</v>
      </c>
      <c r="H151" s="83"/>
    </row>
    <row r="152" spans="2:8" ht="54" customHeight="1" x14ac:dyDescent="0.3">
      <c r="B152" s="102" t="s">
        <v>811</v>
      </c>
      <c r="C152" s="76" t="s">
        <v>846</v>
      </c>
      <c r="D152" s="77" t="s">
        <v>1041</v>
      </c>
      <c r="E152" s="100" t="s">
        <v>1117</v>
      </c>
      <c r="F152" s="78">
        <v>38924</v>
      </c>
      <c r="G152" s="79" t="s">
        <v>1125</v>
      </c>
      <c r="H152" s="79"/>
    </row>
    <row r="153" spans="2:8" ht="54" customHeight="1" x14ac:dyDescent="0.3">
      <c r="B153" s="103" t="s">
        <v>812</v>
      </c>
      <c r="C153" s="80" t="s">
        <v>847</v>
      </c>
      <c r="D153" s="81" t="s">
        <v>1041</v>
      </c>
      <c r="E153" s="101" t="s">
        <v>1117</v>
      </c>
      <c r="F153" s="82">
        <v>38924</v>
      </c>
      <c r="G153" s="83" t="s">
        <v>1126</v>
      </c>
      <c r="H153" s="83"/>
    </row>
    <row r="154" spans="2:8" ht="42" customHeight="1" x14ac:dyDescent="0.3">
      <c r="B154" s="102" t="s">
        <v>813</v>
      </c>
      <c r="C154" s="76" t="s">
        <v>848</v>
      </c>
      <c r="D154" s="77" t="s">
        <v>1041</v>
      </c>
      <c r="E154" s="100" t="s">
        <v>1117</v>
      </c>
      <c r="F154" s="78">
        <v>38924</v>
      </c>
      <c r="G154" s="79" t="s">
        <v>1127</v>
      </c>
      <c r="H154" s="79"/>
    </row>
    <row r="155" spans="2:8" ht="42" customHeight="1" x14ac:dyDescent="0.3">
      <c r="B155" s="103" t="s">
        <v>814</v>
      </c>
      <c r="C155" s="80" t="s">
        <v>849</v>
      </c>
      <c r="D155" s="81" t="s">
        <v>1041</v>
      </c>
      <c r="E155" s="101" t="s">
        <v>1117</v>
      </c>
      <c r="F155" s="82">
        <v>34661</v>
      </c>
      <c r="G155" s="83" t="s">
        <v>1128</v>
      </c>
      <c r="H155" s="83"/>
    </row>
    <row r="156" spans="2:8" ht="42" customHeight="1" x14ac:dyDescent="0.3">
      <c r="B156" s="102" t="s">
        <v>815</v>
      </c>
      <c r="C156" s="76" t="s">
        <v>850</v>
      </c>
      <c r="D156" s="77" t="s">
        <v>1041</v>
      </c>
      <c r="E156" s="100" t="s">
        <v>1117</v>
      </c>
      <c r="F156" s="78">
        <v>38322</v>
      </c>
      <c r="G156" s="79" t="s">
        <v>1065</v>
      </c>
      <c r="H156" s="79"/>
    </row>
    <row r="157" spans="2:8" ht="42" customHeight="1" x14ac:dyDescent="0.3">
      <c r="B157" s="103" t="s">
        <v>816</v>
      </c>
      <c r="C157" s="80" t="s">
        <v>851</v>
      </c>
      <c r="D157" s="81" t="s">
        <v>1041</v>
      </c>
      <c r="E157" s="101" t="s">
        <v>1117</v>
      </c>
      <c r="F157" s="82">
        <v>35606</v>
      </c>
      <c r="G157" s="83" t="s">
        <v>1065</v>
      </c>
      <c r="H157" s="83"/>
    </row>
    <row r="158" spans="2:8" ht="42" customHeight="1" x14ac:dyDescent="0.3">
      <c r="B158" s="102" t="s">
        <v>817</v>
      </c>
      <c r="C158" s="76" t="s">
        <v>852</v>
      </c>
      <c r="D158" s="77" t="s">
        <v>1041</v>
      </c>
      <c r="E158" s="100" t="s">
        <v>1117</v>
      </c>
      <c r="F158" s="78">
        <v>35606</v>
      </c>
      <c r="G158" s="79" t="s">
        <v>1129</v>
      </c>
      <c r="H158" s="79"/>
    </row>
    <row r="159" spans="2:8" ht="42" customHeight="1" x14ac:dyDescent="0.3">
      <c r="B159" s="103" t="s">
        <v>818</v>
      </c>
      <c r="C159" s="80" t="s">
        <v>853</v>
      </c>
      <c r="D159" s="81" t="s">
        <v>1041</v>
      </c>
      <c r="E159" s="101" t="s">
        <v>1117</v>
      </c>
      <c r="F159" s="82">
        <v>35606</v>
      </c>
      <c r="G159" s="83" t="s">
        <v>1130</v>
      </c>
      <c r="H159" s="83"/>
    </row>
    <row r="160" spans="2:8" ht="42" customHeight="1" x14ac:dyDescent="0.3">
      <c r="B160" s="102" t="s">
        <v>819</v>
      </c>
      <c r="C160" s="76" t="s">
        <v>854</v>
      </c>
      <c r="D160" s="77" t="s">
        <v>1042</v>
      </c>
      <c r="E160" s="100" t="s">
        <v>1117</v>
      </c>
      <c r="F160" s="78">
        <v>35760</v>
      </c>
      <c r="G160" s="79" t="s">
        <v>1065</v>
      </c>
      <c r="H160" s="79"/>
    </row>
    <row r="161" spans="2:8" ht="42" customHeight="1" x14ac:dyDescent="0.3">
      <c r="B161" s="103" t="s">
        <v>820</v>
      </c>
      <c r="C161" s="80" t="s">
        <v>855</v>
      </c>
      <c r="D161" s="81" t="s">
        <v>1041</v>
      </c>
      <c r="E161" s="101" t="s">
        <v>1117</v>
      </c>
      <c r="F161" s="82">
        <v>31294</v>
      </c>
      <c r="G161" s="83" t="s">
        <v>1065</v>
      </c>
      <c r="H161" s="83"/>
    </row>
    <row r="162" spans="2:8" ht="42" customHeight="1" x14ac:dyDescent="0.3">
      <c r="B162" s="102" t="s">
        <v>821</v>
      </c>
      <c r="C162" s="76" t="s">
        <v>856</v>
      </c>
      <c r="D162" s="77" t="s">
        <v>1041</v>
      </c>
      <c r="E162" s="100" t="s">
        <v>1117</v>
      </c>
      <c r="F162" s="78">
        <v>31294</v>
      </c>
      <c r="G162" s="79" t="s">
        <v>1065</v>
      </c>
      <c r="H162" s="79"/>
    </row>
    <row r="163" spans="2:8" ht="42" customHeight="1" x14ac:dyDescent="0.3">
      <c r="B163" s="103" t="s">
        <v>822</v>
      </c>
      <c r="C163" s="80" t="s">
        <v>857</v>
      </c>
      <c r="D163" s="81" t="s">
        <v>1041</v>
      </c>
      <c r="E163" s="101" t="s">
        <v>1117</v>
      </c>
      <c r="F163" s="82">
        <v>31294</v>
      </c>
      <c r="G163" s="83" t="s">
        <v>1065</v>
      </c>
      <c r="H163" s="83"/>
    </row>
    <row r="164" spans="2:8" ht="42" customHeight="1" x14ac:dyDescent="0.3">
      <c r="B164" s="102" t="s">
        <v>823</v>
      </c>
      <c r="C164" s="76" t="s">
        <v>858</v>
      </c>
      <c r="D164" s="77" t="s">
        <v>1042</v>
      </c>
      <c r="E164" s="100" t="s">
        <v>1117</v>
      </c>
      <c r="F164" s="78">
        <v>34017</v>
      </c>
      <c r="G164" s="79" t="s">
        <v>1065</v>
      </c>
      <c r="H164" s="79"/>
    </row>
    <row r="165" spans="2:8" ht="42" customHeight="1" x14ac:dyDescent="0.3">
      <c r="B165" s="103" t="s">
        <v>824</v>
      </c>
      <c r="C165" s="80" t="s">
        <v>859</v>
      </c>
      <c r="D165" s="81" t="s">
        <v>1041</v>
      </c>
      <c r="E165" s="101" t="s">
        <v>1117</v>
      </c>
      <c r="F165" s="82">
        <v>31609</v>
      </c>
      <c r="G165" s="83" t="s">
        <v>1065</v>
      </c>
      <c r="H165" s="83"/>
    </row>
    <row r="166" spans="2:8" ht="42" customHeight="1" x14ac:dyDescent="0.3">
      <c r="B166" s="102" t="s">
        <v>825</v>
      </c>
      <c r="C166" s="76" t="s">
        <v>860</v>
      </c>
      <c r="D166" s="77" t="s">
        <v>1042</v>
      </c>
      <c r="E166" s="100" t="s">
        <v>1117</v>
      </c>
      <c r="F166" s="78">
        <v>35361</v>
      </c>
      <c r="G166" s="79" t="s">
        <v>1131</v>
      </c>
      <c r="H166" s="79"/>
    </row>
    <row r="167" spans="2:8" ht="42" customHeight="1" x14ac:dyDescent="0.3">
      <c r="B167" s="103" t="s">
        <v>826</v>
      </c>
      <c r="C167" s="80" t="s">
        <v>861</v>
      </c>
      <c r="D167" s="81" t="s">
        <v>1041</v>
      </c>
      <c r="E167" s="101" t="s">
        <v>1117</v>
      </c>
      <c r="F167" s="82">
        <v>29481</v>
      </c>
      <c r="G167" s="83" t="s">
        <v>1065</v>
      </c>
      <c r="H167" s="83"/>
    </row>
    <row r="168" spans="2:8" ht="30" customHeight="1" x14ac:dyDescent="0.3">
      <c r="B168" s="102" t="s">
        <v>827</v>
      </c>
      <c r="C168" s="76" t="s">
        <v>862</v>
      </c>
      <c r="D168" s="77" t="s">
        <v>1041</v>
      </c>
      <c r="E168" s="100" t="s">
        <v>1118</v>
      </c>
      <c r="F168" s="78">
        <v>32981</v>
      </c>
      <c r="G168" s="79" t="s">
        <v>1065</v>
      </c>
      <c r="H168" s="79"/>
    </row>
    <row r="169" spans="2:8" ht="42" customHeight="1" x14ac:dyDescent="0.3">
      <c r="B169" s="103" t="s">
        <v>828</v>
      </c>
      <c r="C169" s="80" t="s">
        <v>863</v>
      </c>
      <c r="D169" s="81" t="s">
        <v>1041</v>
      </c>
      <c r="E169" s="101" t="s">
        <v>1118</v>
      </c>
      <c r="F169" s="82">
        <v>33898</v>
      </c>
      <c r="G169" s="83" t="s">
        <v>1065</v>
      </c>
      <c r="H169" s="83"/>
    </row>
    <row r="170" spans="2:8" ht="30" customHeight="1" x14ac:dyDescent="0.3">
      <c r="B170" s="102" t="s">
        <v>829</v>
      </c>
      <c r="C170" s="76" t="s">
        <v>864</v>
      </c>
      <c r="D170" s="77" t="s">
        <v>1113</v>
      </c>
      <c r="E170" s="100" t="s">
        <v>1118</v>
      </c>
      <c r="F170" s="78">
        <v>36733</v>
      </c>
      <c r="G170" s="79" t="s">
        <v>1065</v>
      </c>
      <c r="H170" s="79"/>
    </row>
    <row r="171" spans="2:8" ht="30" customHeight="1" x14ac:dyDescent="0.3">
      <c r="B171" s="103" t="s">
        <v>830</v>
      </c>
      <c r="C171" s="80" t="s">
        <v>865</v>
      </c>
      <c r="D171" s="81" t="s">
        <v>1042</v>
      </c>
      <c r="E171" s="101" t="s">
        <v>1118</v>
      </c>
      <c r="F171" s="82">
        <v>30853</v>
      </c>
      <c r="G171" s="83" t="s">
        <v>1065</v>
      </c>
      <c r="H171" s="83"/>
    </row>
    <row r="172" spans="2:8" ht="30" customHeight="1" x14ac:dyDescent="0.3">
      <c r="B172" s="102" t="s">
        <v>831</v>
      </c>
      <c r="C172" s="76" t="s">
        <v>866</v>
      </c>
      <c r="D172" s="77" t="s">
        <v>1041</v>
      </c>
      <c r="E172" s="100" t="s">
        <v>1118</v>
      </c>
      <c r="F172" s="78">
        <v>29922</v>
      </c>
      <c r="G172" s="79" t="s">
        <v>1065</v>
      </c>
      <c r="H172" s="79"/>
    </row>
    <row r="173" spans="2:8" ht="30" customHeight="1" x14ac:dyDescent="0.3">
      <c r="B173" s="103" t="s">
        <v>832</v>
      </c>
      <c r="C173" s="80" t="s">
        <v>867</v>
      </c>
      <c r="D173" s="81" t="s">
        <v>1041</v>
      </c>
      <c r="E173" s="101" t="s">
        <v>1118</v>
      </c>
      <c r="F173" s="82">
        <v>30881</v>
      </c>
      <c r="G173" s="83" t="s">
        <v>1065</v>
      </c>
      <c r="H173" s="83"/>
    </row>
    <row r="174" spans="2:8" ht="20.149999999999999" customHeight="1" x14ac:dyDescent="0.3">
      <c r="B174" s="102" t="s">
        <v>833</v>
      </c>
      <c r="C174" s="76" t="s">
        <v>868</v>
      </c>
      <c r="D174" s="77" t="s">
        <v>1041</v>
      </c>
      <c r="E174" s="100" t="s">
        <v>1119</v>
      </c>
      <c r="F174" s="78">
        <v>30503</v>
      </c>
      <c r="G174" s="79" t="s">
        <v>1065</v>
      </c>
      <c r="H174" s="79"/>
    </row>
    <row r="175" spans="2:8" ht="20.149999999999999" customHeight="1" x14ac:dyDescent="0.3">
      <c r="B175" s="103" t="s">
        <v>834</v>
      </c>
      <c r="C175" s="80" t="s">
        <v>869</v>
      </c>
      <c r="D175" s="81" t="s">
        <v>1041</v>
      </c>
      <c r="E175" s="101" t="s">
        <v>1119</v>
      </c>
      <c r="F175" s="82">
        <v>30545</v>
      </c>
      <c r="G175" s="83" t="s">
        <v>1065</v>
      </c>
      <c r="H175" s="83"/>
    </row>
    <row r="176" spans="2:8" ht="20.149999999999999" customHeight="1" x14ac:dyDescent="0.3">
      <c r="B176" s="102" t="s">
        <v>835</v>
      </c>
      <c r="C176" s="76" t="s">
        <v>870</v>
      </c>
      <c r="D176" s="77" t="s">
        <v>1042</v>
      </c>
      <c r="E176" s="100" t="s">
        <v>1119</v>
      </c>
      <c r="F176" s="78">
        <v>35361</v>
      </c>
      <c r="G176" s="79" t="s">
        <v>1132</v>
      </c>
      <c r="H176" s="79"/>
    </row>
    <row r="177" spans="2:8" ht="30" customHeight="1" x14ac:dyDescent="0.3">
      <c r="B177" s="103" t="s">
        <v>836</v>
      </c>
      <c r="C177" s="80" t="s">
        <v>871</v>
      </c>
      <c r="D177" s="81" t="s">
        <v>1041</v>
      </c>
      <c r="E177" s="101" t="s">
        <v>1119</v>
      </c>
      <c r="F177" s="82">
        <v>28333</v>
      </c>
      <c r="G177" s="83" t="s">
        <v>1065</v>
      </c>
      <c r="H177" s="83"/>
    </row>
    <row r="178" spans="2:8" ht="30" customHeight="1" x14ac:dyDescent="0.3">
      <c r="B178" s="102" t="s">
        <v>837</v>
      </c>
      <c r="C178" s="76" t="s">
        <v>872</v>
      </c>
      <c r="D178" s="77" t="s">
        <v>1041</v>
      </c>
      <c r="E178" s="100" t="s">
        <v>1119</v>
      </c>
      <c r="F178" s="78">
        <v>33345</v>
      </c>
      <c r="G178" s="79" t="s">
        <v>1065</v>
      </c>
      <c r="H178" s="79"/>
    </row>
    <row r="179" spans="2:8" ht="30" customHeight="1" x14ac:dyDescent="0.3">
      <c r="B179" s="103" t="s">
        <v>838</v>
      </c>
      <c r="C179" s="80" t="s">
        <v>873</v>
      </c>
      <c r="D179" s="81" t="s">
        <v>1042</v>
      </c>
      <c r="E179" s="101" t="s">
        <v>1119</v>
      </c>
      <c r="F179" s="82">
        <v>35760</v>
      </c>
      <c r="G179" s="83" t="s">
        <v>1133</v>
      </c>
      <c r="H179" s="83"/>
    </row>
    <row r="180" spans="2:8" ht="42" customHeight="1" x14ac:dyDescent="0.3">
      <c r="B180" s="102" t="s">
        <v>839</v>
      </c>
      <c r="C180" s="76" t="s">
        <v>874</v>
      </c>
      <c r="D180" s="77" t="s">
        <v>1041</v>
      </c>
      <c r="E180" s="100" t="s">
        <v>1119</v>
      </c>
      <c r="F180" s="78">
        <v>35760</v>
      </c>
      <c r="G180" s="79" t="s">
        <v>1134</v>
      </c>
      <c r="H180" s="79"/>
    </row>
    <row r="181" spans="2:8" ht="42" customHeight="1" x14ac:dyDescent="0.3">
      <c r="B181" s="103" t="s">
        <v>840</v>
      </c>
      <c r="C181" s="80" t="s">
        <v>875</v>
      </c>
      <c r="D181" s="81" t="s">
        <v>1041</v>
      </c>
      <c r="E181" s="101" t="s">
        <v>1119</v>
      </c>
      <c r="F181" s="82">
        <v>36511</v>
      </c>
      <c r="G181" s="83" t="s">
        <v>1135</v>
      </c>
      <c r="H181" s="83"/>
    </row>
    <row r="182" spans="2:8" ht="15" customHeight="1" x14ac:dyDescent="0.3">
      <c r="B182" s="104" t="s">
        <v>876</v>
      </c>
      <c r="C182" s="105"/>
      <c r="D182" s="106"/>
      <c r="E182" s="106"/>
      <c r="F182" s="107"/>
      <c r="G182" s="105"/>
      <c r="H182" s="105"/>
    </row>
    <row r="183" spans="2:8" ht="30" customHeight="1" x14ac:dyDescent="0.3">
      <c r="B183" s="103" t="s">
        <v>877</v>
      </c>
      <c r="C183" s="80" t="s">
        <v>878</v>
      </c>
      <c r="D183" s="81" t="s">
        <v>1041</v>
      </c>
      <c r="E183" s="101" t="s">
        <v>1136</v>
      </c>
      <c r="F183" s="82">
        <v>35816</v>
      </c>
      <c r="G183" s="83"/>
      <c r="H183" s="83"/>
    </row>
    <row r="184" spans="2:8" ht="15" customHeight="1" x14ac:dyDescent="0.3">
      <c r="B184" s="104" t="s">
        <v>522</v>
      </c>
      <c r="C184" s="105"/>
      <c r="D184" s="106"/>
      <c r="E184" s="106"/>
      <c r="F184" s="107"/>
      <c r="G184" s="105"/>
      <c r="H184" s="105"/>
    </row>
    <row r="185" spans="2:8" ht="20.149999999999999" customHeight="1" x14ac:dyDescent="0.3">
      <c r="B185" s="103" t="s">
        <v>889</v>
      </c>
      <c r="C185" s="80" t="s">
        <v>933</v>
      </c>
      <c r="D185" s="81" t="s">
        <v>1041</v>
      </c>
      <c r="E185" s="101" t="s">
        <v>1137</v>
      </c>
      <c r="F185" s="82">
        <v>26422</v>
      </c>
      <c r="G185" s="83" t="s">
        <v>1065</v>
      </c>
      <c r="H185" s="83"/>
    </row>
    <row r="186" spans="2:8" ht="42" customHeight="1" x14ac:dyDescent="0.3">
      <c r="B186" s="102" t="s">
        <v>890</v>
      </c>
      <c r="C186" s="76" t="s">
        <v>934</v>
      </c>
      <c r="D186" s="77" t="s">
        <v>1041</v>
      </c>
      <c r="E186" s="100" t="s">
        <v>1137</v>
      </c>
      <c r="F186" s="78">
        <v>36061</v>
      </c>
      <c r="G186" s="79" t="s">
        <v>1065</v>
      </c>
      <c r="H186" s="79"/>
    </row>
    <row r="187" spans="2:8" ht="42" customHeight="1" x14ac:dyDescent="0.3">
      <c r="B187" s="103" t="s">
        <v>891</v>
      </c>
      <c r="C187" s="80" t="s">
        <v>935</v>
      </c>
      <c r="D187" s="81" t="s">
        <v>1041</v>
      </c>
      <c r="E187" s="101" t="s">
        <v>1137</v>
      </c>
      <c r="F187" s="82">
        <v>36061</v>
      </c>
      <c r="G187" s="83" t="s">
        <v>1065</v>
      </c>
      <c r="H187" s="83"/>
    </row>
    <row r="188" spans="2:8" ht="20.149999999999999" customHeight="1" x14ac:dyDescent="0.3">
      <c r="B188" s="102" t="s">
        <v>892</v>
      </c>
      <c r="C188" s="76" t="s">
        <v>936</v>
      </c>
      <c r="D188" s="77" t="s">
        <v>1042</v>
      </c>
      <c r="E188" s="100" t="s">
        <v>1137</v>
      </c>
      <c r="F188" s="78">
        <v>28719</v>
      </c>
      <c r="G188" s="79" t="s">
        <v>1065</v>
      </c>
      <c r="H188" s="79"/>
    </row>
    <row r="189" spans="2:8" ht="42" customHeight="1" x14ac:dyDescent="0.3">
      <c r="B189" s="103" t="s">
        <v>893</v>
      </c>
      <c r="C189" s="80" t="s">
        <v>937</v>
      </c>
      <c r="D189" s="81" t="s">
        <v>1074</v>
      </c>
      <c r="E189" s="101" t="s">
        <v>1137</v>
      </c>
      <c r="F189" s="82">
        <v>35970</v>
      </c>
      <c r="G189" s="83" t="s">
        <v>1154</v>
      </c>
      <c r="H189" s="83"/>
    </row>
    <row r="190" spans="2:8" ht="20.149999999999999" customHeight="1" x14ac:dyDescent="0.3">
      <c r="B190" s="102" t="s">
        <v>894</v>
      </c>
      <c r="C190" s="76" t="s">
        <v>938</v>
      </c>
      <c r="D190" s="77" t="s">
        <v>1041</v>
      </c>
      <c r="E190" s="100" t="s">
        <v>1137</v>
      </c>
      <c r="F190" s="78">
        <v>27733</v>
      </c>
      <c r="G190" s="79" t="s">
        <v>1065</v>
      </c>
      <c r="H190" s="79"/>
    </row>
    <row r="191" spans="2:8" ht="42" customHeight="1" x14ac:dyDescent="0.3">
      <c r="B191" s="103" t="s">
        <v>895</v>
      </c>
      <c r="C191" s="80" t="s">
        <v>939</v>
      </c>
      <c r="D191" s="81" t="s">
        <v>1041</v>
      </c>
      <c r="E191" s="101" t="s">
        <v>1137</v>
      </c>
      <c r="F191" s="82">
        <v>33954</v>
      </c>
      <c r="G191" s="83" t="s">
        <v>1065</v>
      </c>
      <c r="H191" s="83"/>
    </row>
    <row r="192" spans="2:8" ht="20.149999999999999" customHeight="1" x14ac:dyDescent="0.3">
      <c r="B192" s="102" t="s">
        <v>896</v>
      </c>
      <c r="C192" s="76" t="s">
        <v>940</v>
      </c>
      <c r="D192" s="77" t="s">
        <v>1042</v>
      </c>
      <c r="E192" s="100" t="s">
        <v>1138</v>
      </c>
      <c r="F192" s="78">
        <v>34626</v>
      </c>
      <c r="G192" s="79" t="s">
        <v>1155</v>
      </c>
      <c r="H192" s="79"/>
    </row>
    <row r="193" spans="2:8" ht="20.149999999999999" customHeight="1" x14ac:dyDescent="0.3">
      <c r="B193" s="103" t="s">
        <v>897</v>
      </c>
      <c r="C193" s="80" t="s">
        <v>941</v>
      </c>
      <c r="D193" s="81" t="s">
        <v>1041</v>
      </c>
      <c r="E193" s="101" t="s">
        <v>1139</v>
      </c>
      <c r="F193" s="82">
        <v>36096</v>
      </c>
      <c r="G193" s="83" t="s">
        <v>1156</v>
      </c>
      <c r="H193" s="83"/>
    </row>
    <row r="194" spans="2:8" ht="30" customHeight="1" x14ac:dyDescent="0.3">
      <c r="B194" s="102" t="s">
        <v>898</v>
      </c>
      <c r="C194" s="76" t="s">
        <v>942</v>
      </c>
      <c r="D194" s="77" t="s">
        <v>1041</v>
      </c>
      <c r="E194" s="100" t="s">
        <v>1139</v>
      </c>
      <c r="F194" s="78">
        <v>36096</v>
      </c>
      <c r="G194" s="79" t="s">
        <v>1157</v>
      </c>
      <c r="H194" s="79"/>
    </row>
    <row r="195" spans="2:8" ht="20.149999999999999" customHeight="1" x14ac:dyDescent="0.3">
      <c r="B195" s="103" t="s">
        <v>899</v>
      </c>
      <c r="C195" s="80" t="s">
        <v>943</v>
      </c>
      <c r="D195" s="81" t="s">
        <v>1041</v>
      </c>
      <c r="E195" s="101" t="s">
        <v>1139</v>
      </c>
      <c r="F195" s="82">
        <v>36096</v>
      </c>
      <c r="G195" s="83" t="s">
        <v>1065</v>
      </c>
      <c r="H195" s="83"/>
    </row>
    <row r="196" spans="2:8" ht="20.149999999999999" customHeight="1" x14ac:dyDescent="0.3">
      <c r="B196" s="102" t="s">
        <v>900</v>
      </c>
      <c r="C196" s="76" t="s">
        <v>944</v>
      </c>
      <c r="D196" s="77" t="s">
        <v>1041</v>
      </c>
      <c r="E196" s="100" t="s">
        <v>1139</v>
      </c>
      <c r="F196" s="78">
        <v>36124</v>
      </c>
      <c r="G196" s="79" t="s">
        <v>1065</v>
      </c>
      <c r="H196" s="79"/>
    </row>
    <row r="197" spans="2:8" ht="30" customHeight="1" x14ac:dyDescent="0.3">
      <c r="B197" s="103" t="s">
        <v>901</v>
      </c>
      <c r="C197" s="80" t="s">
        <v>945</v>
      </c>
      <c r="D197" s="81" t="s">
        <v>1041</v>
      </c>
      <c r="E197" s="101" t="s">
        <v>1139</v>
      </c>
      <c r="F197" s="82">
        <v>35361</v>
      </c>
      <c r="G197" s="83" t="s">
        <v>1158</v>
      </c>
      <c r="H197" s="83"/>
    </row>
    <row r="198" spans="2:8" ht="20.149999999999999" customHeight="1" x14ac:dyDescent="0.3">
      <c r="B198" s="102" t="s">
        <v>902</v>
      </c>
      <c r="C198" s="76" t="s">
        <v>946</v>
      </c>
      <c r="D198" s="77" t="s">
        <v>1041</v>
      </c>
      <c r="E198" s="100" t="s">
        <v>1139</v>
      </c>
      <c r="F198" s="78">
        <v>35361</v>
      </c>
      <c r="G198" s="79" t="s">
        <v>1159</v>
      </c>
      <c r="H198" s="79"/>
    </row>
    <row r="199" spans="2:8" ht="30" customHeight="1" x14ac:dyDescent="0.3">
      <c r="B199" s="103" t="s">
        <v>903</v>
      </c>
      <c r="C199" s="80" t="s">
        <v>947</v>
      </c>
      <c r="D199" s="81" t="s">
        <v>1041</v>
      </c>
      <c r="E199" s="101" t="s">
        <v>1139</v>
      </c>
      <c r="F199" s="82">
        <v>33772</v>
      </c>
      <c r="G199" s="83" t="s">
        <v>1065</v>
      </c>
      <c r="H199" s="83"/>
    </row>
    <row r="200" spans="2:8" ht="30" customHeight="1" x14ac:dyDescent="0.3">
      <c r="B200" s="102" t="s">
        <v>904</v>
      </c>
      <c r="C200" s="76" t="s">
        <v>948</v>
      </c>
      <c r="D200" s="77" t="s">
        <v>1042</v>
      </c>
      <c r="E200" s="100" t="s">
        <v>1139</v>
      </c>
      <c r="F200" s="78">
        <v>34290</v>
      </c>
      <c r="G200" s="79" t="s">
        <v>1160</v>
      </c>
      <c r="H200" s="79"/>
    </row>
    <row r="201" spans="2:8" ht="30" customHeight="1" x14ac:dyDescent="0.3">
      <c r="B201" s="103" t="s">
        <v>905</v>
      </c>
      <c r="C201" s="80" t="s">
        <v>949</v>
      </c>
      <c r="D201" s="81" t="s">
        <v>1041</v>
      </c>
      <c r="E201" s="101" t="s">
        <v>1140</v>
      </c>
      <c r="F201" s="82">
        <v>41381</v>
      </c>
      <c r="G201" s="83" t="s">
        <v>1161</v>
      </c>
      <c r="H201" s="83"/>
    </row>
    <row r="202" spans="2:8" ht="30" customHeight="1" x14ac:dyDescent="0.3">
      <c r="B202" s="102" t="s">
        <v>906</v>
      </c>
      <c r="C202" s="76" t="s">
        <v>950</v>
      </c>
      <c r="D202" s="77" t="s">
        <v>1041</v>
      </c>
      <c r="E202" s="100" t="s">
        <v>1141</v>
      </c>
      <c r="F202" s="78">
        <v>33149</v>
      </c>
      <c r="G202" s="79" t="s">
        <v>1162</v>
      </c>
      <c r="H202" s="79"/>
    </row>
    <row r="203" spans="2:8" ht="30" customHeight="1" x14ac:dyDescent="0.3">
      <c r="B203" s="103" t="s">
        <v>907</v>
      </c>
      <c r="C203" s="80" t="s">
        <v>951</v>
      </c>
      <c r="D203" s="81" t="s">
        <v>1041</v>
      </c>
      <c r="E203" s="101" t="s">
        <v>1141</v>
      </c>
      <c r="F203" s="82">
        <v>30594</v>
      </c>
      <c r="G203" s="83" t="s">
        <v>1163</v>
      </c>
      <c r="H203" s="83"/>
    </row>
    <row r="204" spans="2:8" ht="30" customHeight="1" x14ac:dyDescent="0.3">
      <c r="B204" s="102" t="s">
        <v>913</v>
      </c>
      <c r="C204" s="76" t="s">
        <v>957</v>
      </c>
      <c r="D204" s="77" t="s">
        <v>1041</v>
      </c>
      <c r="E204" s="100" t="s">
        <v>1141</v>
      </c>
      <c r="F204" s="78">
        <v>36327</v>
      </c>
      <c r="G204" s="79" t="s">
        <v>1169</v>
      </c>
      <c r="H204" s="83"/>
    </row>
    <row r="205" spans="2:8" ht="42" customHeight="1" x14ac:dyDescent="0.3">
      <c r="B205" s="103" t="s">
        <v>914</v>
      </c>
      <c r="C205" s="80" t="s">
        <v>958</v>
      </c>
      <c r="D205" s="81" t="s">
        <v>1041</v>
      </c>
      <c r="E205" s="101" t="s">
        <v>1142</v>
      </c>
      <c r="F205" s="82">
        <v>36180</v>
      </c>
      <c r="G205" s="83" t="s">
        <v>1170</v>
      </c>
      <c r="H205" s="79"/>
    </row>
    <row r="206" spans="2:8" ht="42" customHeight="1" x14ac:dyDescent="0.3">
      <c r="B206" s="102" t="s">
        <v>915</v>
      </c>
      <c r="C206" s="76" t="s">
        <v>959</v>
      </c>
      <c r="D206" s="77" t="s">
        <v>1041</v>
      </c>
      <c r="E206" s="100" t="s">
        <v>1142</v>
      </c>
      <c r="F206" s="78">
        <v>31812</v>
      </c>
      <c r="G206" s="79" t="s">
        <v>1171</v>
      </c>
      <c r="H206" s="83"/>
    </row>
    <row r="207" spans="2:8" ht="42" customHeight="1" x14ac:dyDescent="0.3">
      <c r="B207" s="103" t="s">
        <v>916</v>
      </c>
      <c r="C207" s="80" t="s">
        <v>960</v>
      </c>
      <c r="D207" s="81" t="s">
        <v>1041</v>
      </c>
      <c r="E207" s="101" t="s">
        <v>1142</v>
      </c>
      <c r="F207" s="82">
        <v>34773</v>
      </c>
      <c r="G207" s="83" t="s">
        <v>1172</v>
      </c>
      <c r="H207" s="79"/>
    </row>
    <row r="208" spans="2:8" ht="42" customHeight="1" x14ac:dyDescent="0.3">
      <c r="B208" s="102" t="s">
        <v>917</v>
      </c>
      <c r="C208" s="76" t="s">
        <v>961</v>
      </c>
      <c r="D208" s="77" t="s">
        <v>1041</v>
      </c>
      <c r="E208" s="100" t="s">
        <v>1142</v>
      </c>
      <c r="F208" s="78">
        <v>35578</v>
      </c>
      <c r="G208" s="79" t="s">
        <v>1173</v>
      </c>
      <c r="H208" s="83"/>
    </row>
    <row r="209" spans="2:8" ht="42" customHeight="1" x14ac:dyDescent="0.3">
      <c r="B209" s="103" t="s">
        <v>918</v>
      </c>
      <c r="C209" s="80" t="s">
        <v>962</v>
      </c>
      <c r="D209" s="81" t="s">
        <v>1074</v>
      </c>
      <c r="E209" s="101" t="s">
        <v>1142</v>
      </c>
      <c r="F209" s="82">
        <v>40226</v>
      </c>
      <c r="G209" s="83" t="s">
        <v>1174</v>
      </c>
      <c r="H209" s="79"/>
    </row>
    <row r="210" spans="2:8" ht="54" customHeight="1" x14ac:dyDescent="0.3">
      <c r="B210" s="102" t="s">
        <v>919</v>
      </c>
      <c r="C210" s="76" t="s">
        <v>963</v>
      </c>
      <c r="D210" s="77" t="s">
        <v>1041</v>
      </c>
      <c r="E210" s="100" t="s">
        <v>1143</v>
      </c>
      <c r="F210" s="78">
        <v>40086</v>
      </c>
      <c r="G210" s="79" t="s">
        <v>1175</v>
      </c>
      <c r="H210" s="83"/>
    </row>
    <row r="211" spans="2:8" ht="54" customHeight="1" x14ac:dyDescent="0.3">
      <c r="B211" s="103" t="s">
        <v>920</v>
      </c>
      <c r="C211" s="80" t="s">
        <v>964</v>
      </c>
      <c r="D211" s="81" t="s">
        <v>1041</v>
      </c>
      <c r="E211" s="101" t="s">
        <v>1143</v>
      </c>
      <c r="F211" s="82">
        <v>39988</v>
      </c>
      <c r="G211" s="83" t="s">
        <v>1176</v>
      </c>
      <c r="H211" s="79"/>
    </row>
    <row r="212" spans="2:8" ht="20.149999999999999" customHeight="1" x14ac:dyDescent="0.3">
      <c r="B212" s="102" t="s">
        <v>921</v>
      </c>
      <c r="C212" s="76" t="s">
        <v>965</v>
      </c>
      <c r="D212" s="77" t="s">
        <v>1074</v>
      </c>
      <c r="E212" s="100" t="s">
        <v>1144</v>
      </c>
      <c r="F212" s="78">
        <v>35032</v>
      </c>
      <c r="G212" s="79" t="s">
        <v>1177</v>
      </c>
      <c r="H212" s="83"/>
    </row>
    <row r="213" spans="2:8" ht="20.149999999999999" customHeight="1" x14ac:dyDescent="0.3">
      <c r="B213" s="103" t="s">
        <v>922</v>
      </c>
      <c r="C213" s="80" t="s">
        <v>966</v>
      </c>
      <c r="D213" s="81" t="s">
        <v>1041</v>
      </c>
      <c r="E213" s="101" t="s">
        <v>1145</v>
      </c>
      <c r="F213" s="82">
        <v>39402</v>
      </c>
      <c r="G213" s="83" t="s">
        <v>1178</v>
      </c>
      <c r="H213" s="79"/>
    </row>
    <row r="214" spans="2:8" ht="15" customHeight="1" x14ac:dyDescent="0.3">
      <c r="B214" s="104" t="s">
        <v>523</v>
      </c>
      <c r="C214" s="105"/>
      <c r="D214" s="106"/>
      <c r="E214" s="106"/>
      <c r="F214" s="107"/>
      <c r="G214" s="105"/>
      <c r="H214" s="105"/>
    </row>
    <row r="215" spans="2:8" ht="42" customHeight="1" x14ac:dyDescent="0.3">
      <c r="B215" s="103" t="s">
        <v>967</v>
      </c>
      <c r="C215" s="80" t="s">
        <v>975</v>
      </c>
      <c r="D215" s="81" t="s">
        <v>1041</v>
      </c>
      <c r="E215" s="101" t="s">
        <v>1179</v>
      </c>
      <c r="F215" s="82">
        <v>35361</v>
      </c>
      <c r="G215" s="83" t="s">
        <v>1181</v>
      </c>
      <c r="H215" s="83"/>
    </row>
    <row r="216" spans="2:8" ht="30" customHeight="1" x14ac:dyDescent="0.3">
      <c r="B216" s="102" t="s">
        <v>968</v>
      </c>
      <c r="C216" s="76" t="s">
        <v>976</v>
      </c>
      <c r="D216" s="77" t="s">
        <v>1041</v>
      </c>
      <c r="E216" s="100" t="s">
        <v>1179</v>
      </c>
      <c r="F216" s="78">
        <v>36369</v>
      </c>
      <c r="G216" s="79" t="s">
        <v>1182</v>
      </c>
      <c r="H216" s="79"/>
    </row>
    <row r="217" spans="2:8" ht="30" customHeight="1" x14ac:dyDescent="0.3">
      <c r="B217" s="103" t="s">
        <v>969</v>
      </c>
      <c r="C217" s="80" t="s">
        <v>977</v>
      </c>
      <c r="D217" s="81" t="s">
        <v>1041</v>
      </c>
      <c r="E217" s="101" t="s">
        <v>1179</v>
      </c>
      <c r="F217" s="82">
        <v>33863</v>
      </c>
      <c r="G217" s="83" t="s">
        <v>1065</v>
      </c>
      <c r="H217" s="83"/>
    </row>
    <row r="218" spans="2:8" ht="30" customHeight="1" x14ac:dyDescent="0.3">
      <c r="B218" s="102" t="s">
        <v>970</v>
      </c>
      <c r="C218" s="76" t="s">
        <v>978</v>
      </c>
      <c r="D218" s="77" t="s">
        <v>1042</v>
      </c>
      <c r="E218" s="100" t="s">
        <v>1179</v>
      </c>
      <c r="F218" s="78">
        <v>35536</v>
      </c>
      <c r="G218" s="79" t="s">
        <v>1183</v>
      </c>
      <c r="H218" s="79"/>
    </row>
    <row r="219" spans="2:8" ht="30" customHeight="1" x14ac:dyDescent="0.3">
      <c r="B219" s="103" t="s">
        <v>971</v>
      </c>
      <c r="C219" s="80" t="s">
        <v>979</v>
      </c>
      <c r="D219" s="81" t="s">
        <v>1041</v>
      </c>
      <c r="E219" s="101" t="s">
        <v>1179</v>
      </c>
      <c r="F219" s="82">
        <v>30195</v>
      </c>
      <c r="G219" s="83" t="s">
        <v>1065</v>
      </c>
      <c r="H219" s="83"/>
    </row>
    <row r="220" spans="2:8" ht="30" customHeight="1" x14ac:dyDescent="0.3">
      <c r="B220" s="102" t="s">
        <v>972</v>
      </c>
      <c r="C220" s="76" t="s">
        <v>980</v>
      </c>
      <c r="D220" s="77" t="s">
        <v>1041</v>
      </c>
      <c r="E220" s="100" t="s">
        <v>1179</v>
      </c>
      <c r="F220" s="78">
        <v>30839</v>
      </c>
      <c r="G220" s="79" t="s">
        <v>1065</v>
      </c>
      <c r="H220" s="79"/>
    </row>
    <row r="221" spans="2:8" ht="30" customHeight="1" x14ac:dyDescent="0.3">
      <c r="B221" s="103" t="s">
        <v>973</v>
      </c>
      <c r="C221" s="80" t="s">
        <v>981</v>
      </c>
      <c r="D221" s="81" t="s">
        <v>1041</v>
      </c>
      <c r="E221" s="101" t="s">
        <v>1179</v>
      </c>
      <c r="F221" s="82">
        <v>28025</v>
      </c>
      <c r="G221" s="83" t="s">
        <v>1065</v>
      </c>
      <c r="H221" s="83"/>
    </row>
    <row r="222" spans="2:8" ht="30" customHeight="1" x14ac:dyDescent="0.3">
      <c r="B222" s="102" t="s">
        <v>974</v>
      </c>
      <c r="C222" s="76" t="s">
        <v>982</v>
      </c>
      <c r="D222" s="77" t="s">
        <v>1042</v>
      </c>
      <c r="E222" s="100" t="s">
        <v>1180</v>
      </c>
      <c r="F222" s="78">
        <v>37798</v>
      </c>
      <c r="G222" s="79" t="s">
        <v>1065</v>
      </c>
      <c r="H222" s="79"/>
    </row>
    <row r="223" spans="2:8" ht="30" customHeight="1" x14ac:dyDescent="0.3">
      <c r="B223" s="103" t="s">
        <v>1210</v>
      </c>
      <c r="C223" s="80" t="s">
        <v>1220</v>
      </c>
      <c r="D223" s="81" t="s">
        <v>1042</v>
      </c>
      <c r="E223" s="101" t="s">
        <v>1230</v>
      </c>
      <c r="F223" s="82">
        <v>29999</v>
      </c>
      <c r="G223" s="83"/>
      <c r="H223" s="79"/>
    </row>
    <row r="224" spans="2:8" ht="30" customHeight="1" x14ac:dyDescent="0.3">
      <c r="B224" s="102" t="s">
        <v>1211</v>
      </c>
      <c r="C224" s="76" t="s">
        <v>1221</v>
      </c>
      <c r="D224" s="77" t="s">
        <v>1041</v>
      </c>
      <c r="E224" s="100" t="s">
        <v>1230</v>
      </c>
      <c r="F224" s="78">
        <v>33212</v>
      </c>
      <c r="G224" s="79"/>
      <c r="H224" s="79"/>
    </row>
    <row r="225" spans="2:8" ht="30" customHeight="1" x14ac:dyDescent="0.3">
      <c r="B225" s="103" t="s">
        <v>1212</v>
      </c>
      <c r="C225" s="80" t="s">
        <v>1222</v>
      </c>
      <c r="D225" s="81" t="s">
        <v>1042</v>
      </c>
      <c r="E225" s="101" t="s">
        <v>1230</v>
      </c>
      <c r="F225" s="82">
        <v>33100</v>
      </c>
      <c r="G225" s="83"/>
      <c r="H225" s="79"/>
    </row>
    <row r="226" spans="2:8" ht="30" customHeight="1" x14ac:dyDescent="0.3">
      <c r="B226" s="102" t="s">
        <v>1213</v>
      </c>
      <c r="C226" s="76" t="s">
        <v>1223</v>
      </c>
      <c r="D226" s="77" t="s">
        <v>1041</v>
      </c>
      <c r="E226" s="100" t="s">
        <v>1230</v>
      </c>
      <c r="F226" s="78">
        <v>33121</v>
      </c>
      <c r="G226" s="79"/>
      <c r="H226" s="79"/>
    </row>
    <row r="227" spans="2:8" ht="30" customHeight="1" x14ac:dyDescent="0.3">
      <c r="B227" s="103" t="s">
        <v>1214</v>
      </c>
      <c r="C227" s="80" t="s">
        <v>1224</v>
      </c>
      <c r="D227" s="81" t="s">
        <v>1041</v>
      </c>
      <c r="E227" s="101" t="s">
        <v>1231</v>
      </c>
      <c r="F227" s="82">
        <v>33121</v>
      </c>
      <c r="G227" s="83"/>
      <c r="H227" s="79"/>
    </row>
    <row r="228" spans="2:8" ht="30" customHeight="1" x14ac:dyDescent="0.3">
      <c r="B228" s="102" t="s">
        <v>1215</v>
      </c>
      <c r="C228" s="76" t="s">
        <v>1225</v>
      </c>
      <c r="D228" s="77" t="s">
        <v>1041</v>
      </c>
      <c r="E228" s="100" t="s">
        <v>1231</v>
      </c>
      <c r="F228" s="78">
        <v>33898</v>
      </c>
      <c r="G228" s="79"/>
      <c r="H228" s="79"/>
    </row>
    <row r="229" spans="2:8" ht="30" customHeight="1" x14ac:dyDescent="0.3">
      <c r="B229" s="103" t="s">
        <v>1216</v>
      </c>
      <c r="C229" s="80" t="s">
        <v>1226</v>
      </c>
      <c r="D229" s="81" t="s">
        <v>1074</v>
      </c>
      <c r="E229" s="101" t="s">
        <v>1231</v>
      </c>
      <c r="F229" s="82">
        <v>34045</v>
      </c>
      <c r="G229" s="83"/>
      <c r="H229" s="79"/>
    </row>
    <row r="230" spans="2:8" ht="30" customHeight="1" x14ac:dyDescent="0.3">
      <c r="B230" s="102" t="s">
        <v>1217</v>
      </c>
      <c r="C230" s="76" t="s">
        <v>1227</v>
      </c>
      <c r="D230" s="77" t="s">
        <v>1074</v>
      </c>
      <c r="E230" s="100" t="s">
        <v>1231</v>
      </c>
      <c r="F230" s="78">
        <v>33863</v>
      </c>
      <c r="G230" s="79"/>
      <c r="H230" s="79"/>
    </row>
    <row r="231" spans="2:8" ht="30" customHeight="1" x14ac:dyDescent="0.3">
      <c r="B231" s="103" t="s">
        <v>1218</v>
      </c>
      <c r="C231" s="80" t="s">
        <v>1228</v>
      </c>
      <c r="D231" s="81" t="s">
        <v>1041</v>
      </c>
      <c r="E231" s="101" t="s">
        <v>1231</v>
      </c>
      <c r="F231" s="82">
        <v>28333</v>
      </c>
      <c r="G231" s="83"/>
      <c r="H231" s="79"/>
    </row>
    <row r="232" spans="2:8" ht="30" customHeight="1" x14ac:dyDescent="0.3">
      <c r="B232" s="102" t="s">
        <v>1219</v>
      </c>
      <c r="C232" s="76" t="s">
        <v>1229</v>
      </c>
      <c r="D232" s="77" t="s">
        <v>1041</v>
      </c>
      <c r="E232" s="100" t="s">
        <v>1232</v>
      </c>
      <c r="F232" s="78">
        <v>34199</v>
      </c>
      <c r="G232" s="79" t="s">
        <v>1233</v>
      </c>
      <c r="H232" s="79"/>
    </row>
    <row r="233" spans="2:8" ht="15" customHeight="1" x14ac:dyDescent="0.3">
      <c r="B233" s="104" t="s">
        <v>524</v>
      </c>
      <c r="C233" s="105"/>
      <c r="D233" s="106"/>
      <c r="E233" s="106"/>
      <c r="F233" s="107"/>
      <c r="G233" s="105"/>
      <c r="H233" s="105"/>
    </row>
    <row r="234" spans="2:8" ht="20.149999999999999" customHeight="1" x14ac:dyDescent="0.3">
      <c r="B234" s="103" t="s">
        <v>983</v>
      </c>
      <c r="C234" s="80" t="s">
        <v>985</v>
      </c>
      <c r="D234" s="81" t="s">
        <v>1041</v>
      </c>
      <c r="E234" s="101" t="s">
        <v>1184</v>
      </c>
      <c r="F234" s="82">
        <v>39428</v>
      </c>
      <c r="G234" s="83"/>
      <c r="H234" s="83"/>
    </row>
    <row r="235" spans="2:8" ht="30" customHeight="1" x14ac:dyDescent="0.3">
      <c r="B235" s="102" t="s">
        <v>984</v>
      </c>
      <c r="C235" s="76" t="s">
        <v>986</v>
      </c>
      <c r="D235" s="77" t="s">
        <v>1041</v>
      </c>
      <c r="E235" s="100" t="s">
        <v>1184</v>
      </c>
      <c r="F235" s="78">
        <v>33345</v>
      </c>
      <c r="G235" s="79"/>
      <c r="H235" s="79"/>
    </row>
    <row r="236" spans="2:8" ht="15" customHeight="1" x14ac:dyDescent="0.3">
      <c r="B236" s="104" t="s">
        <v>525</v>
      </c>
      <c r="C236" s="105"/>
      <c r="D236" s="106"/>
      <c r="E236" s="106"/>
      <c r="F236" s="107"/>
      <c r="G236" s="105"/>
      <c r="H236" s="105"/>
    </row>
    <row r="237" spans="2:8" ht="30" customHeight="1" x14ac:dyDescent="0.3">
      <c r="B237" s="103" t="s">
        <v>987</v>
      </c>
      <c r="C237" s="80" t="s">
        <v>995</v>
      </c>
      <c r="D237" s="81" t="s">
        <v>1042</v>
      </c>
      <c r="E237" s="101" t="s">
        <v>1185</v>
      </c>
      <c r="F237" s="82">
        <v>40499</v>
      </c>
      <c r="G237" s="83" t="s">
        <v>1188</v>
      </c>
      <c r="H237" s="83"/>
    </row>
    <row r="238" spans="2:8" ht="42" customHeight="1" x14ac:dyDescent="0.3">
      <c r="B238" s="102" t="s">
        <v>988</v>
      </c>
      <c r="C238" s="76" t="s">
        <v>996</v>
      </c>
      <c r="D238" s="77" t="s">
        <v>1041</v>
      </c>
      <c r="E238" s="100" t="s">
        <v>1185</v>
      </c>
      <c r="F238" s="78">
        <v>39051</v>
      </c>
      <c r="G238" s="79" t="s">
        <v>1065</v>
      </c>
      <c r="H238" s="79"/>
    </row>
    <row r="239" spans="2:8" ht="42" customHeight="1" x14ac:dyDescent="0.3">
      <c r="B239" s="103" t="s">
        <v>989</v>
      </c>
      <c r="C239" s="80" t="s">
        <v>997</v>
      </c>
      <c r="D239" s="81" t="s">
        <v>1041</v>
      </c>
      <c r="E239" s="101" t="s">
        <v>1185</v>
      </c>
      <c r="F239" s="82">
        <v>38770</v>
      </c>
      <c r="G239" s="83" t="s">
        <v>1065</v>
      </c>
      <c r="H239" s="83"/>
    </row>
    <row r="240" spans="2:8" ht="30" customHeight="1" x14ac:dyDescent="0.3">
      <c r="B240" s="102" t="s">
        <v>990</v>
      </c>
      <c r="C240" s="76" t="s">
        <v>998</v>
      </c>
      <c r="D240" s="77" t="s">
        <v>1041</v>
      </c>
      <c r="E240" s="100" t="s">
        <v>1185</v>
      </c>
      <c r="F240" s="78">
        <v>38770</v>
      </c>
      <c r="G240" s="79" t="s">
        <v>1065</v>
      </c>
      <c r="H240" s="79"/>
    </row>
    <row r="241" spans="2:8" ht="30" customHeight="1" x14ac:dyDescent="0.3">
      <c r="B241" s="103" t="s">
        <v>991</v>
      </c>
      <c r="C241" s="80" t="s">
        <v>999</v>
      </c>
      <c r="D241" s="81" t="s">
        <v>1041</v>
      </c>
      <c r="E241" s="101" t="s">
        <v>1185</v>
      </c>
      <c r="F241" s="82">
        <v>38337</v>
      </c>
      <c r="G241" s="83" t="s">
        <v>1065</v>
      </c>
      <c r="H241" s="83"/>
    </row>
    <row r="242" spans="2:8" ht="30" customHeight="1" x14ac:dyDescent="0.3">
      <c r="B242" s="102" t="s">
        <v>992</v>
      </c>
      <c r="C242" s="76" t="s">
        <v>1000</v>
      </c>
      <c r="D242" s="77" t="s">
        <v>1041</v>
      </c>
      <c r="E242" s="100" t="s">
        <v>1186</v>
      </c>
      <c r="F242" s="78">
        <v>38833</v>
      </c>
      <c r="G242" s="79" t="s">
        <v>1189</v>
      </c>
      <c r="H242" s="79"/>
    </row>
    <row r="243" spans="2:8" ht="30" customHeight="1" x14ac:dyDescent="0.3">
      <c r="B243" s="103" t="s">
        <v>993</v>
      </c>
      <c r="C243" s="80" t="s">
        <v>1001</v>
      </c>
      <c r="D243" s="81" t="s">
        <v>1041</v>
      </c>
      <c r="E243" s="101" t="s">
        <v>1186</v>
      </c>
      <c r="F243" s="82">
        <v>36488</v>
      </c>
      <c r="G243" s="83" t="s">
        <v>1065</v>
      </c>
      <c r="H243" s="83"/>
    </row>
    <row r="244" spans="2:8" ht="30" customHeight="1" x14ac:dyDescent="0.3">
      <c r="B244" s="102" t="s">
        <v>879</v>
      </c>
      <c r="C244" s="76" t="s">
        <v>923</v>
      </c>
      <c r="D244" s="77" t="s">
        <v>1041</v>
      </c>
      <c r="E244" s="100" t="s">
        <v>1186</v>
      </c>
      <c r="F244" s="78">
        <v>35998</v>
      </c>
      <c r="G244" s="79" t="s">
        <v>1146</v>
      </c>
      <c r="H244" s="79"/>
    </row>
    <row r="245" spans="2:8" ht="30" customHeight="1" x14ac:dyDescent="0.3">
      <c r="B245" s="103" t="s">
        <v>880</v>
      </c>
      <c r="C245" s="80" t="s">
        <v>924</v>
      </c>
      <c r="D245" s="81" t="s">
        <v>1041</v>
      </c>
      <c r="E245" s="101" t="s">
        <v>1186</v>
      </c>
      <c r="F245" s="82">
        <v>35998</v>
      </c>
      <c r="G245" s="83" t="s">
        <v>1147</v>
      </c>
      <c r="H245" s="79"/>
    </row>
    <row r="246" spans="2:8" ht="30" customHeight="1" x14ac:dyDescent="0.3">
      <c r="B246" s="102" t="s">
        <v>881</v>
      </c>
      <c r="C246" s="76" t="s">
        <v>925</v>
      </c>
      <c r="D246" s="77" t="s">
        <v>1041</v>
      </c>
      <c r="E246" s="100" t="s">
        <v>1186</v>
      </c>
      <c r="F246" s="78">
        <v>35998</v>
      </c>
      <c r="G246" s="79" t="s">
        <v>1148</v>
      </c>
      <c r="H246" s="79"/>
    </row>
    <row r="247" spans="2:8" ht="42" customHeight="1" x14ac:dyDescent="0.3">
      <c r="B247" s="103" t="s">
        <v>882</v>
      </c>
      <c r="C247" s="80" t="s">
        <v>926</v>
      </c>
      <c r="D247" s="81" t="s">
        <v>1041</v>
      </c>
      <c r="E247" s="101" t="s">
        <v>1186</v>
      </c>
      <c r="F247" s="82">
        <v>35998</v>
      </c>
      <c r="G247" s="83" t="s">
        <v>1149</v>
      </c>
      <c r="H247" s="79"/>
    </row>
    <row r="248" spans="2:8" ht="30" customHeight="1" x14ac:dyDescent="0.3">
      <c r="B248" s="102" t="s">
        <v>883</v>
      </c>
      <c r="C248" s="76" t="s">
        <v>927</v>
      </c>
      <c r="D248" s="77" t="s">
        <v>1041</v>
      </c>
      <c r="E248" s="100" t="s">
        <v>1186</v>
      </c>
      <c r="F248" s="78">
        <v>35998</v>
      </c>
      <c r="G248" s="79" t="s">
        <v>1065</v>
      </c>
      <c r="H248" s="79"/>
    </row>
    <row r="249" spans="2:8" ht="42" customHeight="1" x14ac:dyDescent="0.3">
      <c r="B249" s="103" t="s">
        <v>884</v>
      </c>
      <c r="C249" s="80" t="s">
        <v>928</v>
      </c>
      <c r="D249" s="81" t="s">
        <v>1041</v>
      </c>
      <c r="E249" s="101" t="s">
        <v>1186</v>
      </c>
      <c r="F249" s="82">
        <v>35998</v>
      </c>
      <c r="G249" s="83" t="s">
        <v>1150</v>
      </c>
      <c r="H249" s="79"/>
    </row>
    <row r="250" spans="2:8" ht="30" customHeight="1" x14ac:dyDescent="0.3">
      <c r="B250" s="102" t="s">
        <v>885</v>
      </c>
      <c r="C250" s="76" t="s">
        <v>929</v>
      </c>
      <c r="D250" s="77" t="s">
        <v>1041</v>
      </c>
      <c r="E250" s="100" t="s">
        <v>1186</v>
      </c>
      <c r="F250" s="78">
        <v>35998</v>
      </c>
      <c r="G250" s="79" t="s">
        <v>1151</v>
      </c>
      <c r="H250" s="79"/>
    </row>
    <row r="251" spans="2:8" ht="30" customHeight="1" x14ac:dyDescent="0.3">
      <c r="B251" s="103" t="s">
        <v>886</v>
      </c>
      <c r="C251" s="80" t="s">
        <v>930</v>
      </c>
      <c r="D251" s="81" t="s">
        <v>1041</v>
      </c>
      <c r="E251" s="101" t="s">
        <v>1186</v>
      </c>
      <c r="F251" s="82">
        <v>35998</v>
      </c>
      <c r="G251" s="83" t="s">
        <v>1065</v>
      </c>
      <c r="H251" s="79"/>
    </row>
    <row r="252" spans="2:8" ht="42" customHeight="1" x14ac:dyDescent="0.3">
      <c r="B252" s="102" t="s">
        <v>887</v>
      </c>
      <c r="C252" s="76" t="s">
        <v>931</v>
      </c>
      <c r="D252" s="77" t="s">
        <v>1041</v>
      </c>
      <c r="E252" s="100" t="s">
        <v>1186</v>
      </c>
      <c r="F252" s="78">
        <v>37888</v>
      </c>
      <c r="G252" s="79" t="s">
        <v>1152</v>
      </c>
      <c r="H252" s="79"/>
    </row>
    <row r="253" spans="2:8" ht="42" customHeight="1" x14ac:dyDescent="0.3">
      <c r="B253" s="103" t="s">
        <v>888</v>
      </c>
      <c r="C253" s="80" t="s">
        <v>932</v>
      </c>
      <c r="D253" s="81" t="s">
        <v>1041</v>
      </c>
      <c r="E253" s="101" t="s">
        <v>1186</v>
      </c>
      <c r="F253" s="82">
        <v>37888</v>
      </c>
      <c r="G253" s="83" t="s">
        <v>1153</v>
      </c>
      <c r="H253" s="79"/>
    </row>
    <row r="254" spans="2:8" ht="20.149999999999999" customHeight="1" x14ac:dyDescent="0.3">
      <c r="B254" s="102" t="s">
        <v>908</v>
      </c>
      <c r="C254" s="76" t="s">
        <v>952</v>
      </c>
      <c r="D254" s="77" t="s">
        <v>1041</v>
      </c>
      <c r="E254" s="100" t="s">
        <v>1186</v>
      </c>
      <c r="F254" s="78">
        <v>30391</v>
      </c>
      <c r="G254" s="79" t="s">
        <v>1164</v>
      </c>
      <c r="H254" s="79"/>
    </row>
    <row r="255" spans="2:8" ht="20.149999999999999" customHeight="1" x14ac:dyDescent="0.3">
      <c r="B255" s="103" t="s">
        <v>909</v>
      </c>
      <c r="C255" s="80" t="s">
        <v>953</v>
      </c>
      <c r="D255" s="81" t="s">
        <v>1041</v>
      </c>
      <c r="E255" s="101" t="s">
        <v>1186</v>
      </c>
      <c r="F255" s="82">
        <v>30391</v>
      </c>
      <c r="G255" s="83" t="s">
        <v>1165</v>
      </c>
      <c r="H255" s="79"/>
    </row>
    <row r="256" spans="2:8" ht="30" customHeight="1" x14ac:dyDescent="0.3">
      <c r="B256" s="102" t="s">
        <v>910</v>
      </c>
      <c r="C256" s="76" t="s">
        <v>954</v>
      </c>
      <c r="D256" s="77" t="s">
        <v>1041</v>
      </c>
      <c r="E256" s="100" t="s">
        <v>1186</v>
      </c>
      <c r="F256" s="78">
        <v>30391</v>
      </c>
      <c r="G256" s="79" t="s">
        <v>1166</v>
      </c>
      <c r="H256" s="79"/>
    </row>
    <row r="257" spans="2:8" ht="30" customHeight="1" x14ac:dyDescent="0.3">
      <c r="B257" s="103" t="s">
        <v>911</v>
      </c>
      <c r="C257" s="80" t="s">
        <v>955</v>
      </c>
      <c r="D257" s="81" t="s">
        <v>1041</v>
      </c>
      <c r="E257" s="101" t="s">
        <v>1186</v>
      </c>
      <c r="F257" s="82">
        <v>30286</v>
      </c>
      <c r="G257" s="83" t="s">
        <v>1167</v>
      </c>
      <c r="H257" s="79"/>
    </row>
    <row r="258" spans="2:8" ht="20.149999999999999" customHeight="1" x14ac:dyDescent="0.3">
      <c r="B258" s="102" t="s">
        <v>912</v>
      </c>
      <c r="C258" s="76" t="s">
        <v>956</v>
      </c>
      <c r="D258" s="77" t="s">
        <v>1041</v>
      </c>
      <c r="E258" s="100" t="s">
        <v>1186</v>
      </c>
      <c r="F258" s="78">
        <v>30286</v>
      </c>
      <c r="G258" s="79" t="s">
        <v>1168</v>
      </c>
      <c r="H258" s="79"/>
    </row>
    <row r="259" spans="2:8" ht="20.149999999999999" customHeight="1" x14ac:dyDescent="0.3">
      <c r="B259" s="103" t="s">
        <v>994</v>
      </c>
      <c r="C259" s="80" t="s">
        <v>1002</v>
      </c>
      <c r="D259" s="81" t="s">
        <v>1041</v>
      </c>
      <c r="E259" s="101" t="s">
        <v>1187</v>
      </c>
      <c r="F259" s="82">
        <v>40527</v>
      </c>
      <c r="G259" s="83" t="s">
        <v>1190</v>
      </c>
      <c r="H259" s="79"/>
    </row>
    <row r="260" spans="2:8" ht="15" customHeight="1" x14ac:dyDescent="0.3">
      <c r="B260" s="104" t="s">
        <v>526</v>
      </c>
      <c r="C260" s="105"/>
      <c r="D260" s="106"/>
      <c r="E260" s="106"/>
      <c r="F260" s="107"/>
      <c r="G260" s="105"/>
      <c r="H260" s="105"/>
    </row>
    <row r="261" spans="2:8" ht="30" customHeight="1" x14ac:dyDescent="0.3">
      <c r="B261" s="103" t="s">
        <v>1003</v>
      </c>
      <c r="C261" s="80" t="s">
        <v>1006</v>
      </c>
      <c r="D261" s="81" t="s">
        <v>1041</v>
      </c>
      <c r="E261" s="101" t="s">
        <v>1191</v>
      </c>
      <c r="F261" s="82">
        <v>33009</v>
      </c>
      <c r="G261" s="83" t="s">
        <v>1065</v>
      </c>
      <c r="H261" s="83"/>
    </row>
    <row r="262" spans="2:8" ht="42" customHeight="1" x14ac:dyDescent="0.3">
      <c r="B262" s="102" t="s">
        <v>1004</v>
      </c>
      <c r="C262" s="76" t="s">
        <v>1007</v>
      </c>
      <c r="D262" s="77" t="s">
        <v>1041</v>
      </c>
      <c r="E262" s="100" t="s">
        <v>1191</v>
      </c>
      <c r="F262" s="78">
        <v>33863</v>
      </c>
      <c r="G262" s="79" t="s">
        <v>1192</v>
      </c>
      <c r="H262" s="79"/>
    </row>
    <row r="263" spans="2:8" ht="30" customHeight="1" x14ac:dyDescent="0.3">
      <c r="B263" s="103" t="s">
        <v>1005</v>
      </c>
      <c r="C263" s="80" t="s">
        <v>1008</v>
      </c>
      <c r="D263" s="81" t="s">
        <v>1041</v>
      </c>
      <c r="E263" s="101" t="s">
        <v>1191</v>
      </c>
      <c r="F263" s="82">
        <v>33639</v>
      </c>
      <c r="G263" s="83" t="s">
        <v>1193</v>
      </c>
      <c r="H263" s="83"/>
    </row>
    <row r="264" spans="2:8" ht="15" customHeight="1" x14ac:dyDescent="0.3">
      <c r="B264" s="104" t="s">
        <v>527</v>
      </c>
      <c r="C264" s="105"/>
      <c r="D264" s="106"/>
      <c r="E264" s="106"/>
      <c r="F264" s="107"/>
      <c r="G264" s="105"/>
      <c r="H264" s="105"/>
    </row>
    <row r="265" spans="2:8" ht="20.149999999999999" customHeight="1" x14ac:dyDescent="0.3">
      <c r="B265" s="102" t="s">
        <v>1009</v>
      </c>
      <c r="C265" s="76" t="s">
        <v>1018</v>
      </c>
      <c r="D265" s="77" t="s">
        <v>1074</v>
      </c>
      <c r="E265" s="100" t="s">
        <v>1194</v>
      </c>
      <c r="F265" s="78">
        <v>40387</v>
      </c>
      <c r="G265" s="79" t="s">
        <v>1195</v>
      </c>
      <c r="H265" s="79"/>
    </row>
    <row r="266" spans="2:8" ht="20.149999999999999" customHeight="1" x14ac:dyDescent="0.3">
      <c r="B266" s="103" t="s">
        <v>1010</v>
      </c>
      <c r="C266" s="80" t="s">
        <v>1019</v>
      </c>
      <c r="D266" s="81" t="s">
        <v>1074</v>
      </c>
      <c r="E266" s="101" t="s">
        <v>1194</v>
      </c>
      <c r="F266" s="82">
        <v>40471</v>
      </c>
      <c r="G266" s="83" t="s">
        <v>1196</v>
      </c>
      <c r="H266" s="83"/>
    </row>
    <row r="267" spans="2:8" ht="20.149999999999999" customHeight="1" x14ac:dyDescent="0.3">
      <c r="B267" s="102" t="s">
        <v>1011</v>
      </c>
      <c r="C267" s="76" t="s">
        <v>1020</v>
      </c>
      <c r="D267" s="77" t="s">
        <v>1042</v>
      </c>
      <c r="E267" s="100" t="s">
        <v>1194</v>
      </c>
      <c r="F267" s="78">
        <v>36796</v>
      </c>
      <c r="G267" s="79" t="s">
        <v>1197</v>
      </c>
      <c r="H267" s="79"/>
    </row>
    <row r="268" spans="2:8" ht="20.149999999999999" customHeight="1" x14ac:dyDescent="0.3">
      <c r="B268" s="103" t="s">
        <v>1012</v>
      </c>
      <c r="C268" s="80" t="s">
        <v>1021</v>
      </c>
      <c r="D268" s="81" t="s">
        <v>1041</v>
      </c>
      <c r="E268" s="101" t="s">
        <v>1194</v>
      </c>
      <c r="F268" s="82">
        <v>34661</v>
      </c>
      <c r="G268" s="83" t="s">
        <v>1198</v>
      </c>
      <c r="H268" s="83"/>
    </row>
    <row r="269" spans="2:8" ht="20.149999999999999" customHeight="1" x14ac:dyDescent="0.3">
      <c r="B269" s="102" t="s">
        <v>1013</v>
      </c>
      <c r="C269" s="76" t="s">
        <v>1022</v>
      </c>
      <c r="D269" s="77" t="s">
        <v>1042</v>
      </c>
      <c r="E269" s="100" t="s">
        <v>1194</v>
      </c>
      <c r="F269" s="78">
        <v>39162</v>
      </c>
      <c r="G269" s="79" t="s">
        <v>1199</v>
      </c>
      <c r="H269" s="79"/>
    </row>
    <row r="270" spans="2:8" ht="20.149999999999999" customHeight="1" x14ac:dyDescent="0.3">
      <c r="B270" s="103" t="s">
        <v>1014</v>
      </c>
      <c r="C270" s="80" t="s">
        <v>1023</v>
      </c>
      <c r="D270" s="81" t="s">
        <v>1042</v>
      </c>
      <c r="E270" s="101" t="s">
        <v>1194</v>
      </c>
      <c r="F270" s="82">
        <v>38469</v>
      </c>
      <c r="G270" s="83" t="s">
        <v>1200</v>
      </c>
      <c r="H270" s="83"/>
    </row>
    <row r="271" spans="2:8" ht="20.149999999999999" customHeight="1" x14ac:dyDescent="0.3">
      <c r="B271" s="102" t="s">
        <v>1015</v>
      </c>
      <c r="C271" s="76" t="s">
        <v>1024</v>
      </c>
      <c r="D271" s="77" t="s">
        <v>1042</v>
      </c>
      <c r="E271" s="100" t="s">
        <v>1194</v>
      </c>
      <c r="F271" s="78">
        <v>40709</v>
      </c>
      <c r="G271" s="79" t="s">
        <v>1201</v>
      </c>
      <c r="H271" s="79"/>
    </row>
    <row r="272" spans="2:8" ht="20.149999999999999" customHeight="1" x14ac:dyDescent="0.3">
      <c r="B272" s="103" t="s">
        <v>1016</v>
      </c>
      <c r="C272" s="80" t="s">
        <v>1025</v>
      </c>
      <c r="D272" s="81" t="s">
        <v>1042</v>
      </c>
      <c r="E272" s="101" t="s">
        <v>1194</v>
      </c>
      <c r="F272" s="82">
        <v>36796</v>
      </c>
      <c r="G272" s="83" t="s">
        <v>1202</v>
      </c>
      <c r="H272" s="83"/>
    </row>
    <row r="273" spans="2:8" ht="30" customHeight="1" x14ac:dyDescent="0.3">
      <c r="B273" s="102" t="s">
        <v>1017</v>
      </c>
      <c r="C273" s="76" t="s">
        <v>1026</v>
      </c>
      <c r="D273" s="77" t="s">
        <v>1041</v>
      </c>
      <c r="E273" s="100" t="s">
        <v>1194</v>
      </c>
      <c r="F273" s="78">
        <v>37825</v>
      </c>
      <c r="G273" s="79" t="s">
        <v>1203</v>
      </c>
      <c r="H273" s="79"/>
    </row>
    <row r="274" spans="2:8" ht="15" customHeight="1" x14ac:dyDescent="0.3">
      <c r="B274" s="104" t="s">
        <v>504</v>
      </c>
      <c r="C274" s="105"/>
      <c r="D274" s="106"/>
      <c r="E274" s="106"/>
      <c r="F274" s="107"/>
      <c r="G274" s="105"/>
      <c r="H274" s="105"/>
    </row>
    <row r="275" spans="2:8" ht="20.149999999999999" customHeight="1" x14ac:dyDescent="0.3">
      <c r="B275" s="103" t="s">
        <v>1027</v>
      </c>
      <c r="C275" s="80" t="s">
        <v>1034</v>
      </c>
      <c r="D275" s="81" t="s">
        <v>1042</v>
      </c>
      <c r="E275" s="101" t="s">
        <v>1204</v>
      </c>
      <c r="F275" s="82">
        <v>37798</v>
      </c>
      <c r="G275" s="83" t="s">
        <v>1065</v>
      </c>
      <c r="H275" s="83"/>
    </row>
    <row r="276" spans="2:8" ht="20.149999999999999" customHeight="1" x14ac:dyDescent="0.3">
      <c r="B276" s="102" t="s">
        <v>1028</v>
      </c>
      <c r="C276" s="76" t="s">
        <v>1035</v>
      </c>
      <c r="D276" s="77" t="s">
        <v>1041</v>
      </c>
      <c r="E276" s="100" t="s">
        <v>1204</v>
      </c>
      <c r="F276" s="78">
        <v>38532</v>
      </c>
      <c r="G276" s="79" t="s">
        <v>1065</v>
      </c>
      <c r="H276" s="79"/>
    </row>
    <row r="277" spans="2:8" ht="30" customHeight="1" x14ac:dyDescent="0.3">
      <c r="B277" s="103" t="s">
        <v>1029</v>
      </c>
      <c r="C277" s="80" t="s">
        <v>1036</v>
      </c>
      <c r="D277" s="81" t="s">
        <v>1041</v>
      </c>
      <c r="E277" s="101" t="s">
        <v>1205</v>
      </c>
      <c r="F277" s="82">
        <v>40772</v>
      </c>
      <c r="G277" s="83" t="s">
        <v>1206</v>
      </c>
      <c r="H277" s="83"/>
    </row>
    <row r="278" spans="2:8" ht="30" customHeight="1" x14ac:dyDescent="0.3">
      <c r="B278" s="102" t="s">
        <v>1030</v>
      </c>
      <c r="C278" s="76" t="s">
        <v>1037</v>
      </c>
      <c r="D278" s="77" t="s">
        <v>1041</v>
      </c>
      <c r="E278" s="100" t="s">
        <v>1205</v>
      </c>
      <c r="F278" s="78">
        <v>40772</v>
      </c>
      <c r="G278" s="79" t="s">
        <v>1207</v>
      </c>
      <c r="H278" s="79"/>
    </row>
    <row r="279" spans="2:8" ht="30" customHeight="1" x14ac:dyDescent="0.3">
      <c r="B279" s="103" t="s">
        <v>1031</v>
      </c>
      <c r="C279" s="80" t="s">
        <v>1038</v>
      </c>
      <c r="D279" s="81" t="s">
        <v>1041</v>
      </c>
      <c r="E279" s="101" t="s">
        <v>1205</v>
      </c>
      <c r="F279" s="82">
        <v>40772</v>
      </c>
      <c r="G279" s="83" t="s">
        <v>1208</v>
      </c>
      <c r="H279" s="83"/>
    </row>
    <row r="280" spans="2:8" ht="20.149999999999999" customHeight="1" x14ac:dyDescent="0.3">
      <c r="B280" s="102" t="s">
        <v>1032</v>
      </c>
      <c r="C280" s="76" t="s">
        <v>1039</v>
      </c>
      <c r="D280" s="77" t="s">
        <v>1041</v>
      </c>
      <c r="E280" s="100" t="s">
        <v>1205</v>
      </c>
      <c r="F280" s="78">
        <v>34829</v>
      </c>
      <c r="G280" s="79" t="s">
        <v>1209</v>
      </c>
      <c r="H280" s="79"/>
    </row>
    <row r="281" spans="2:8" ht="20.149999999999999" customHeight="1" x14ac:dyDescent="0.3">
      <c r="B281" s="133" t="s">
        <v>1033</v>
      </c>
      <c r="C281" s="134" t="s">
        <v>1040</v>
      </c>
      <c r="D281" s="135" t="s">
        <v>1074</v>
      </c>
      <c r="E281" s="136" t="s">
        <v>1205</v>
      </c>
      <c r="F281" s="137">
        <v>32022</v>
      </c>
      <c r="G281" s="138" t="s">
        <v>1065</v>
      </c>
      <c r="H281" s="138"/>
    </row>
    <row r="282" spans="2:8" x14ac:dyDescent="0.3"/>
  </sheetData>
  <sheetProtection algorithmName="SHA-512" hashValue="L9GG0AyZ3ulGnVxOD9zuhRu+uV+qpAlUBDMOHIUwfLTq9cIwbkJ5uABduTOAjGGP3Y7Rx2LqymT5AZ6hmRvU1A==" saltValue="8mJnfS+/6FXN53Kf0/kKXg==" spinCount="100000" sheet="1" objects="1" scenarios="1" autoFilter="0"/>
  <autoFilter ref="B5:G281" xr:uid="{00000000-0009-0000-0000-000003000000}"/>
  <mergeCells count="1">
    <mergeCell ref="B4:H4"/>
  </mergeCells>
  <conditionalFormatting sqref="B1:B1048576">
    <cfRule type="duplicateValues" dxfId="0" priority="1"/>
  </conditionalFormatting>
  <pageMargins left="0.19685039370078741" right="0.19685039370078741" top="0.98425196850393704" bottom="0.74803149606299213" header="0.19685039370078741" footer="0.31496062992125984"/>
  <pageSetup paperSize="7" scale="71" fitToHeight="18" orientation="landscape" r:id="rId1"/>
  <headerFooter>
    <oddHeader>&amp;CLISTADO DE DOCUMENTOS PROPUESTOS PARA ANULACIÓN- REVISIÓN SISTEMÁTICA&amp;R&amp;G</oddHeader>
    <oddFooter>&amp;LF-PS-810
Versión 01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73</vt:i4>
      </vt:variant>
    </vt:vector>
  </HeadingPairs>
  <TitlesOfParts>
    <vt:vector size="76" baseType="lpstr">
      <vt:lpstr>Instrucciones</vt:lpstr>
      <vt:lpstr>Voto</vt:lpstr>
      <vt:lpstr>Listado</vt:lpstr>
      <vt:lpstr>'Hoja1 (4)'!AN_AGRICULTURA</vt:lpstr>
      <vt:lpstr>AN_AGRICULTURA</vt:lpstr>
      <vt:lpstr>'Hoja1 (4)'!AN_EMPAQUE_Y_DISTRIBUCIÓN_DE_BIENES</vt:lpstr>
      <vt:lpstr>AN_EMPAQUE_Y_DISTRIBUCIÓN_DE_BIENES</vt:lpstr>
      <vt:lpstr>'Hoja1 (4)'!AN_EQUIPO_DOMÉSTICO_Y_COMERCIAL._ENTRETENIMIENTO._DEPORTES</vt:lpstr>
      <vt:lpstr>'Hoja1 (4)'!AN_EQUIPO_PARA_EL_MANEJO_DE_MATERIALES</vt:lpstr>
      <vt:lpstr>AN_EQUIPO_PARA_EL_MANEJO_DE_MATERIALES</vt:lpstr>
      <vt:lpstr>'Hoja1 (4)'!AN_FLUÍDOS</vt:lpstr>
      <vt:lpstr>AN_FLUÍDOS</vt:lpstr>
      <vt:lpstr>'Hoja1 (4)'!AN_GENERALIDADES.</vt:lpstr>
      <vt:lpstr>'Hoja1 (4)'!AN_INDUSTRIAS_DE_PINTURA_Y_COLOR</vt:lpstr>
      <vt:lpstr>'Hoja1 (4)'!AN_INDUSTRIAS_DEL_CAUCHO_Y_DEL_PLÁSTICO</vt:lpstr>
      <vt:lpstr>'Hoja1 (4)'!AN_INGENIERÍA</vt:lpstr>
      <vt:lpstr>AN_INGENIERÍA</vt:lpstr>
      <vt:lpstr>'Hoja1 (4)'!AN_INGENIERÍA_ELÉCTRICA</vt:lpstr>
      <vt:lpstr>AN_INGENIERÍA_ELÉCTRICA</vt:lpstr>
      <vt:lpstr>'Hoja1 (4)'!AN_INGENIERÍA_INDUSTRIAL</vt:lpstr>
      <vt:lpstr>AN_INGENIERÍA_INDUSTRIAL</vt:lpstr>
      <vt:lpstr>'Hoja1 (4)'!AN_MATERIALES_DE_LA_CONSTRUCCIÓN_Y_EDIFICACIONES</vt:lpstr>
      <vt:lpstr>'Hoja1 (4)'!AN_METALURGIA</vt:lpstr>
      <vt:lpstr>'Hoja1 (4)'!AN_METROLOGÍA</vt:lpstr>
      <vt:lpstr>AN_METROLOGÍA</vt:lpstr>
      <vt:lpstr>'Hoja1 (4)'!AN_MINERÍA_Y_MINERALES</vt:lpstr>
      <vt:lpstr>'Hoja1 (4)'!AN_PETRÓLEO_Y_TECNOLOGÍAS_RELACIONADAS</vt:lpstr>
      <vt:lpstr>'Hoja1 (4)'!AN_SISTEMAS</vt:lpstr>
      <vt:lpstr>AN_SISTEMAS</vt:lpstr>
      <vt:lpstr>'Hoja1 (4)'!AN_TECNOLOGÍA_DE_ALIMENTOS</vt:lpstr>
      <vt:lpstr>AN_TECNOLOGÍA_DE_ALIMENTOS</vt:lpstr>
      <vt:lpstr>'Hoja1 (4)'!AN_TECNOLOGÍA_DE_LA_IMAGEN</vt:lpstr>
      <vt:lpstr>'Hoja1 (4)'!AN_TECNOLOGÍA_DE_LA_INFORMACIÓN</vt:lpstr>
      <vt:lpstr>AN_TECNOLOGÍA_DE_LA_INFORMACIÓN</vt:lpstr>
      <vt:lpstr>'Hoja1 (4)'!AN_TECNOLOGÍA_DE_LA_MADERA</vt:lpstr>
      <vt:lpstr>'Hoja1 (4)'!AN_TELECOMUNICACIONES</vt:lpstr>
      <vt:lpstr>AN_TELECOMUNICACIONES</vt:lpstr>
      <vt:lpstr>'Hoja1 (4)'!AN1_TECNOLOGÍA_QUÍMICA</vt:lpstr>
      <vt:lpstr>'Hoja1 (4)'!ANULACIÓN</vt:lpstr>
      <vt:lpstr>ANULACIÓN</vt:lpstr>
      <vt:lpstr>'Hoja1 (4)'!RA_EMPAQUE_Y_DISTRIBUCIÓN_DE_BIENES</vt:lpstr>
      <vt:lpstr>'Hoja1 (4)'!RA_EQUIPO_DOMÉSTICO_Y_COMERCIAL._ENTRETENIMIENTO._DEPORTES</vt:lpstr>
      <vt:lpstr>'Hoja1 (4)'!RA_FLUÍDOS_Y_COMPONENTES_PARA_USO_GENERAL</vt:lpstr>
      <vt:lpstr>'Hoja1 (4)'!RA_INDUSTRIAS_DE_PINTURA_Y_COLOR</vt:lpstr>
      <vt:lpstr>'Hoja1 (4)'!RA_INGENIERÍA_CIVIL</vt:lpstr>
      <vt:lpstr>'Hoja1 (4)'!RA_INGENIERÍA_DE_LA_ENERGÍA_Y_TRANSFERENCIA_DE_CALOR</vt:lpstr>
      <vt:lpstr>'Hoja1 (4)'!RA_INGENIERÍA_ELÉCTRICA</vt:lpstr>
      <vt:lpstr>'Hoja1 (4)'!RA_INGENIERÍA_INDUSTRIAL</vt:lpstr>
      <vt:lpstr>'Hoja1 (4)'!RA_MATERIALES_DE_LA_CONSTRUCCIÓN_Y_EDIFICACIONES</vt:lpstr>
      <vt:lpstr>'Hoja1 (4)'!RA_METALURGIA</vt:lpstr>
      <vt:lpstr>'Hoja1 (4)'!RA_METROLOGÍA_Y_MEDICIONES</vt:lpstr>
      <vt:lpstr>'Hoja1 (4)'!RA_MINERÍA_Y_MINERALES</vt:lpstr>
      <vt:lpstr>'Hoja1 (4)'!RA_TECNOLOGÍA_DE_ALIMENTOS</vt:lpstr>
      <vt:lpstr>'Hoja1 (4)'!RA_TECNOLOGÍA_DEL_CUIDADO_DE_LA_SALUD</vt:lpstr>
      <vt:lpstr>'Hoja1 (4)'!RA_TECNOLOGÍA_DEL_PAPEL</vt:lpstr>
      <vt:lpstr>'Hoja1 (4)'!RA_TELECOMUNICACIONES</vt:lpstr>
      <vt:lpstr>'Hoja1 (4)'!REAPROBACIÓN</vt:lpstr>
      <vt:lpstr>SEC_17</vt:lpstr>
      <vt:lpstr>SEC_21</vt:lpstr>
      <vt:lpstr>SEC_33</vt:lpstr>
      <vt:lpstr>SEC_35</vt:lpstr>
      <vt:lpstr>SEC_37</vt:lpstr>
      <vt:lpstr>SEC_53</vt:lpstr>
      <vt:lpstr>SEC_55</vt:lpstr>
      <vt:lpstr>SEC_65</vt:lpstr>
      <vt:lpstr>SEC_67</vt:lpstr>
      <vt:lpstr>SEC_71</vt:lpstr>
      <vt:lpstr>SEC_73</vt:lpstr>
      <vt:lpstr>SEC_75</vt:lpstr>
      <vt:lpstr>SEC_77</vt:lpstr>
      <vt:lpstr>SEC_83</vt:lpstr>
      <vt:lpstr>SEC_87</vt:lpstr>
      <vt:lpstr>SEC_91</vt:lpstr>
      <vt:lpstr>SEC_97</vt:lpstr>
      <vt:lpstr>Listado!Títulos_a_imprimir</vt:lpstr>
      <vt:lpstr>Valida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ccarrero</dc:creator>
  <cp:lastModifiedBy>Chitiva Urbina Jair Andres</cp:lastModifiedBy>
  <cp:lastPrinted>2023-09-01T22:32:40Z</cp:lastPrinted>
  <dcterms:created xsi:type="dcterms:W3CDTF">2018-02-15T16:17:59Z</dcterms:created>
  <dcterms:modified xsi:type="dcterms:W3CDTF">2024-08-30T22:28:29Z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288988</vt:lpwstr>
  </property>
  <property fmtid="{D5CDD505-2E9C-101B-9397-08002B2CF9AE}" name="NXPowerLiteSettings" pid="3">
    <vt:lpwstr>C7000400038000</vt:lpwstr>
  </property>
  <property fmtid="{D5CDD505-2E9C-101B-9397-08002B2CF9AE}" name="NXPowerLiteVersion" pid="4">
    <vt:lpwstr>S10.2.0</vt:lpwstr>
  </property>
  <property fmtid="{D5CDD505-2E9C-101B-9397-08002B2CF9AE}" name="SV_HIDDEN_GRID_QUERY_LIST_4F35BF76-6C0D-4D9B-82B2-816C12CF3733" pid="5">
    <vt:lpwstr>empty_477D106A-C0D6-4607-AEBD-E2C9D60EA279</vt:lpwstr>
  </property>
  <property fmtid="{D5CDD505-2E9C-101B-9397-08002B2CF9AE}" name="SV_QUERY_LIST_4F35BF76-6C0D-4D9B-82B2-816C12CF3733" pid="6">
    <vt:lpwstr>empty_477D106A-C0D6-4607-AEBD-E2C9D60EA279</vt:lpwstr>
  </property>
</Properties>
</file>