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updateLinks="never" codeName="ThisWorkbook" defaultThemeVersion="124226"/>
  <mc:AlternateContent xmlns:mc="http://schemas.openxmlformats.org/markup-compatibility/2006">
    <mc:Choice Requires="x15">
      <x15ac:absPath xmlns:x15ac="http://schemas.microsoft.com/office/spreadsheetml/2010/11/ac" url="https://icontec-my.sharepoint.com/personal/jchitiva_icontec_org/Documents/Trabajo/2024/Consulta Pública/Revisión Sistemática/"/>
    </mc:Choice>
  </mc:AlternateContent>
  <xr:revisionPtr revIDLastSave="234" documentId="8_{5854B22D-4744-4039-BB87-3B39A3DCE810}" xr6:coauthVersionLast="47" xr6:coauthVersionMax="47" xr10:uidLastSave="{7B4932D4-C61F-4DC0-80CC-2437E3723488}"/>
  <bookViews>
    <workbookView showSheetTabs="0" xWindow="-110" yWindow="-110" windowWidth="19420" windowHeight="10300" firstSheet="1" activeTab="1" xr2:uid="{00000000-000D-0000-FFFF-FFFF00000000}"/>
  </bookViews>
  <sheets>
    <sheet name="Hoja1 (4)" sheetId="6" state="veryHidden" r:id="rId1"/>
    <sheet name="Instrucciones" sheetId="9" r:id="rId2"/>
    <sheet name="Voto" sheetId="5" r:id="rId3"/>
    <sheet name="Listado" sheetId="8" r:id="rId4"/>
  </sheets>
  <definedNames>
    <definedName name="_xlnm._FilterDatabase" localSheetId="0" hidden="1">'Hoja1 (4)'!$D$19:$H$335</definedName>
    <definedName name="_xlnm._FilterDatabase" localSheetId="3" hidden="1">Listado!$B$5:$G$5</definedName>
    <definedName name="_xlnm._FilterDatabase" localSheetId="2" hidden="1">Voto!$D$19:$J$60</definedName>
    <definedName name="AN_AGRICULTURA" localSheetId="0">'Hoja1 (4)'!$B$132:$C$133</definedName>
    <definedName name="AN_AGRICULTURA">Voto!#REF!</definedName>
    <definedName name="AN_EMPAQUE_Y_DISTRIBUCIÓN_DE_BIENES" localSheetId="0">'Hoja1 (4)'!$B$128:$C$131</definedName>
    <definedName name="AN_EMPAQUE_Y_DISTRIBUCIÓN_DE_BIENES">Voto!#REF!</definedName>
    <definedName name="AN_EQUIPO_DOMÉSTICO_Y_COMERCIAL._ENTRETENIMIENTO._DEPORTES" localSheetId="0">'Hoja1 (4)'!$B$190:$C$214</definedName>
    <definedName name="AN_EQUIPO_DOMÉSTICO_Y_COMERCIAL._ENTRETENIMIENTO._DEPORTES">Voto!#REF!</definedName>
    <definedName name="AN_EQUIPO_PARA_EL_MANEJO_DE_MATERIALES" localSheetId="0">'Hoja1 (4)'!$B$126:$C$127</definedName>
    <definedName name="AN_EQUIPO_PARA_EL_MANEJO_DE_MATERIALES">Voto!#REF!</definedName>
    <definedName name="AN_FLUÍDOS" localSheetId="0">'Hoja1 (4)'!$B$71:$C$75</definedName>
    <definedName name="AN_FLUÍDOS">Voto!#REF!</definedName>
    <definedName name="AN_GENERALIDADES." localSheetId="0">'Hoja1 (4)'!$B$47:$C$59</definedName>
    <definedName name="AN_GENERALIDADES.">Voto!#REF!</definedName>
    <definedName name="AN_INDUSTRIAS_DE_PINTURA_Y_COLOR" localSheetId="0">'Hoja1 (4)'!$B$179:$C$186</definedName>
    <definedName name="AN_INDUSTRIAS_DE_PINTURA_Y_COLOR">Voto!#REF!</definedName>
    <definedName name="AN_INDUSTRIAS_DEL_CAUCHO_Y_DEL_PLÁSTICO" localSheetId="0">'Hoja1 (4)'!$B$173:$C$178</definedName>
    <definedName name="AN_INDUSTRIAS_DEL_CAUCHO_Y_DEL_PLÁSTICO">Voto!#REF!</definedName>
    <definedName name="AN_INGENIERÍA" localSheetId="0">'Hoja1 (4)'!$B$78:$C$81</definedName>
    <definedName name="AN_INGENIERÍA">Voto!#REF!</definedName>
    <definedName name="AN_INGENIERÍA_ELÉCTRICA" localSheetId="0">'Hoja1 (4)'!$B$82:$C$108</definedName>
    <definedName name="AN_INGENIERÍA_ELÉCTRICA">Voto!#REF!</definedName>
    <definedName name="AN_INGENIERÍA_INDUSTRIAL" localSheetId="0">'Hoja1 (4)'!$B$76:$C$77</definedName>
    <definedName name="AN_INGENIERÍA_INDUSTRIAL">Voto!#REF!</definedName>
    <definedName name="AN_MATERIALES_DE_LA_CONSTRUCCIÓN_Y_EDIFICACIONES" localSheetId="0">'Hoja1 (4)'!$B$187:$C$189</definedName>
    <definedName name="AN_MATERIALES_DE_LA_CONSTRUCCIÓN_Y_EDIFICACIONES">Voto!#REF!</definedName>
    <definedName name="AN_METALURGIA" localSheetId="0">'Hoja1 (4)'!$B$155:$C$169</definedName>
    <definedName name="AN_METALURGIA">Voto!#REF!</definedName>
    <definedName name="AN_METROLOGÍA" localSheetId="0">'Hoja1 (4)'!$B$61:$C$68</definedName>
    <definedName name="AN_METROLOGÍA">Voto!#REF!</definedName>
    <definedName name="AN_MINERÍA_Y_MINERALES" localSheetId="0">'Hoja1 (4)'!$B$151:$C$152</definedName>
    <definedName name="AN_MINERÍA_Y_MINERALES">Voto!#REF!</definedName>
    <definedName name="AN_PETRÓLEO_Y_TECNOLOGÍAS_RELACIONADAS" localSheetId="0">'Hoja1 (4)'!$B$153:$C$154</definedName>
    <definedName name="AN_PETRÓLEO_Y_TECNOLOGÍAS_RELACIONADAS">Voto!#REF!</definedName>
    <definedName name="AN_SISTEMAS" localSheetId="0">'Hoja1 (4)'!$B$69:$C$70</definedName>
    <definedName name="AN_SISTEMAS">Voto!#REF!</definedName>
    <definedName name="AN_TECNOLOGÍA_DE_ALIMENTOS" localSheetId="0">'Hoja1 (4)'!$B$134:$C$145</definedName>
    <definedName name="AN_TECNOLOGÍA_DE_ALIMENTOS">Voto!#REF!</definedName>
    <definedName name="AN_TECNOLOGÍA_DE_LA_IMAGEN" localSheetId="0">'Hoja1 (4)'!$B$124:$C$125</definedName>
    <definedName name="AN_TECNOLOGÍA_DE_LA_IMAGEN">Voto!#REF!</definedName>
    <definedName name="AN_TECNOLOGÍA_DE_LA_INFORMACIÓN" localSheetId="0">'Hoja1 (4)'!$B$118:$C$123</definedName>
    <definedName name="AN_TECNOLOGÍA_DE_LA_INFORMACIÓN">Voto!#REF!</definedName>
    <definedName name="AN_TECNOLOGÍA_DE_LA_MADERA" localSheetId="0">'Hoja1 (4)'!$B$170:$C$173</definedName>
    <definedName name="AN_TECNOLOGÍA_DE_LA_MADERA">Voto!#REF!</definedName>
    <definedName name="AN_TELECOMUNICACIONES" localSheetId="0">'Hoja1 (4)'!$B$109:$C$117</definedName>
    <definedName name="AN_TELECOMUNICACIONES">Voto!#REF!</definedName>
    <definedName name="AN1_TECNOLOGÍA_QUÍMICA" localSheetId="0">'Hoja1 (4)'!$B$146:$C$150</definedName>
    <definedName name="AN1_TECNOLOGÍA_QUÍMICA">Voto!#REF!</definedName>
    <definedName name="ANULACIÓN" localSheetId="0">'Hoja1 (4)'!$B$20:$B$45</definedName>
    <definedName name="ANULACIÓN">Voto!$B$20:$B$20</definedName>
    <definedName name="RA_EMPAQUE_Y_DISTRIBUCIÓN_DE_BIENES" localSheetId="0">'Hoja1 (4)'!$B$311:$C$312</definedName>
    <definedName name="RA_EMPAQUE_Y_DISTRIBUCIÓN_DE_BIENES">Voto!#REF!</definedName>
    <definedName name="RA_EQUIPO_DOMÉSTICO_Y_COMERCIAL._ENTRETENIMIENTO._DEPORTES" localSheetId="0">'Hoja1 (4)'!$B$333:$C$335</definedName>
    <definedName name="RA_EQUIPO_DOMÉSTICO_Y_COMERCIAL._ENTRETENIMIENTO._DEPORTES">Voto!$B$59:$C$60</definedName>
    <definedName name="RA_FLUÍDOS_Y_COMPONENTES_PARA_USO_GENERAL" localSheetId="0">'Hoja1 (4)'!$B$244:$C$247</definedName>
    <definedName name="RA_FLUÍDOS_Y_COMPONENTES_PARA_USO_GENERAL">Voto!#REF!</definedName>
    <definedName name="RA_INDUSTRIAS_DE_PINTURA_Y_COLOR" localSheetId="0">'Hoja1 (4)'!$B$326:$C$327</definedName>
    <definedName name="RA_INDUSTRIAS_DE_PINTURA_Y_COLOR">Voto!$B$55:$C$55</definedName>
    <definedName name="RA_INGENIERÍA_CIVIL" localSheetId="0">'Hoja1 (4)'!$B$331:$C$332</definedName>
    <definedName name="RA_INGENIERÍA_CIVIL">Voto!$B$58:$C$58</definedName>
    <definedName name="RA_INGENIERÍA_DE_LA_ENERGÍA_Y_TRANSFERENCIA_DE_CALOR" localSheetId="0">'Hoja1 (4)'!$B$251:$C$252</definedName>
    <definedName name="RA_INGENIERÍA_DE_LA_ENERGÍA_Y_TRANSFERENCIA_DE_CALOR">Voto!#REF!</definedName>
    <definedName name="RA_INGENIERÍA_ELÉCTRICA" localSheetId="0">'Hoja1 (4)'!$B$253:$C$303</definedName>
    <definedName name="RA_INGENIERÍA_ELÉCTRICA">Voto!#REF!</definedName>
    <definedName name="RA_INGENIERÍA_INDUSTRIAL" localSheetId="0">'Hoja1 (4)'!$B$248:$C$250</definedName>
    <definedName name="RA_INGENIERÍA_INDUSTRIAL">Voto!#REF!</definedName>
    <definedName name="RA_MATERIALES_DE_LA_CONSTRUCCIÓN_Y_EDIFICACIONES" localSheetId="0">'Hoja1 (4)'!$B$328:$C$330</definedName>
    <definedName name="RA_MATERIALES_DE_LA_CONSTRUCCIÓN_Y_EDIFICACIONES">Voto!$B$56:$C$57</definedName>
    <definedName name="RA_METALURGIA" localSheetId="0">'Hoja1 (4)'!$B$317:$C$322</definedName>
    <definedName name="RA_METALURGIA">Voto!$B$48:$C$52</definedName>
    <definedName name="RA_METROLOGÍA_Y_MEDICIONES" localSheetId="0">'Hoja1 (4)'!$B$238:$C$243</definedName>
    <definedName name="RA_METROLOGÍA_Y_MEDICIONES">Voto!#REF!</definedName>
    <definedName name="RA_MINERÍA_Y_MINERALES" localSheetId="0">'Hoja1 (4)'!$B$315:$C$316</definedName>
    <definedName name="RA_MINERÍA_Y_MINERALES">Voto!#REF!</definedName>
    <definedName name="RA_TECNOLOGÍA_DE_ALIMENTOS" localSheetId="0">'Hoja1 (4)'!$B$313:$C$314</definedName>
    <definedName name="RA_TECNOLOGÍA_DE_ALIMENTOS">Voto!#REF!</definedName>
    <definedName name="RA_TECNOLOGÍA_DEL_CUIDADO_DE_LA_SALUD" localSheetId="0">'Hoja1 (4)'!$B$236:$C$237</definedName>
    <definedName name="RA_TECNOLOGÍA_DEL_CUIDADO_DE_LA_SALUD">Voto!$B$24:$C$38</definedName>
    <definedName name="RA_TECNOLOGÍA_DEL_PAPEL" localSheetId="0">'Hoja1 (4)'!$B$323:$C$325</definedName>
    <definedName name="RA_TECNOLOGÍA_DEL_PAPEL">Voto!$B$53:$C$54</definedName>
    <definedName name="RA_TELECOMUNICACIONES" localSheetId="0">'Hoja1 (4)'!$B$303:$C$310</definedName>
    <definedName name="RA_TELECOMUNICACIONES">Voto!#REF!</definedName>
    <definedName name="REAPROBACIÓN" localSheetId="0">'Hoja1 (4)'!$B$217:$B$233</definedName>
    <definedName name="REAPROBACIÓN">Voto!#REF!</definedName>
    <definedName name="_xlnm.Print_Titles" localSheetId="3">Listado!$5:$5</definedName>
    <definedName name="VALID">Voto!$N$4</definedName>
    <definedName name="VALIDA">Voto!$M$4:$N$4</definedName>
    <definedName name="VALIDAR">Voto!$M$4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 i="5" l="1"/>
  <c r="N66" i="5"/>
  <c r="K66" i="5" s="1"/>
  <c r="M65" i="5"/>
  <c r="N65" i="5"/>
  <c r="K65" i="5" s="1"/>
  <c r="M202" i="5" l="1"/>
  <c r="N202" i="5"/>
  <c r="K202" i="5" s="1"/>
  <c r="M37" i="5"/>
  <c r="N37" i="5"/>
  <c r="K37" i="5" s="1"/>
  <c r="M39" i="5"/>
  <c r="N39" i="5"/>
  <c r="K39" i="5" s="1"/>
  <c r="M40" i="5"/>
  <c r="N40" i="5"/>
  <c r="K40" i="5" s="1"/>
  <c r="M41" i="5"/>
  <c r="N41" i="5"/>
  <c r="K41" i="5" s="1"/>
  <c r="M42" i="5"/>
  <c r="N42" i="5"/>
  <c r="K42" i="5" s="1"/>
  <c r="M43" i="5"/>
  <c r="N43" i="5"/>
  <c r="K43" i="5" s="1"/>
  <c r="M44" i="5"/>
  <c r="N44" i="5"/>
  <c r="K44" i="5" s="1"/>
  <c r="M45" i="5"/>
  <c r="N45" i="5"/>
  <c r="K45" i="5" s="1"/>
  <c r="M46" i="5"/>
  <c r="N46" i="5"/>
  <c r="K46" i="5" s="1"/>
  <c r="M47" i="5"/>
  <c r="N47" i="5"/>
  <c r="K47" i="5" s="1"/>
  <c r="M168" i="5"/>
  <c r="N168" i="5"/>
  <c r="K168" i="5" s="1"/>
  <c r="M169" i="5"/>
  <c r="N169" i="5"/>
  <c r="K169" i="5" s="1"/>
  <c r="M158" i="5"/>
  <c r="N158" i="5"/>
  <c r="K158" i="5" s="1"/>
  <c r="M159" i="5"/>
  <c r="N159" i="5"/>
  <c r="K159" i="5" s="1"/>
  <c r="M160" i="5"/>
  <c r="N160" i="5"/>
  <c r="K160" i="5" s="1"/>
  <c r="M161" i="5"/>
  <c r="N161" i="5"/>
  <c r="K161" i="5" s="1"/>
  <c r="M162" i="5"/>
  <c r="N162" i="5"/>
  <c r="K162" i="5" s="1"/>
  <c r="M163" i="5"/>
  <c r="N163" i="5"/>
  <c r="K163" i="5" s="1"/>
  <c r="M164" i="5"/>
  <c r="N164" i="5"/>
  <c r="K164" i="5" s="1"/>
  <c r="M165" i="5"/>
  <c r="N165" i="5"/>
  <c r="K165" i="5" s="1"/>
  <c r="M166" i="5"/>
  <c r="N166" i="5"/>
  <c r="K166" i="5" s="1"/>
  <c r="M167" i="5"/>
  <c r="N167" i="5"/>
  <c r="K167" i="5" s="1"/>
  <c r="M170" i="5"/>
  <c r="N170" i="5"/>
  <c r="K170" i="5" s="1"/>
  <c r="M157" i="5"/>
  <c r="N157" i="5"/>
  <c r="K157" i="5" s="1"/>
  <c r="M171" i="5"/>
  <c r="N171" i="5"/>
  <c r="K171" i="5" s="1"/>
  <c r="M156" i="5"/>
  <c r="N156" i="5"/>
  <c r="M238" i="5"/>
  <c r="N238" i="5"/>
  <c r="K238" i="5" s="1"/>
  <c r="M237" i="5"/>
  <c r="N237" i="5"/>
  <c r="K237" i="5" s="1"/>
  <c r="M236" i="5"/>
  <c r="N236" i="5"/>
  <c r="K236" i="5" s="1"/>
  <c r="M235" i="5"/>
  <c r="N235" i="5"/>
  <c r="K235" i="5" s="1"/>
  <c r="M234" i="5"/>
  <c r="N234" i="5"/>
  <c r="K234" i="5" s="1"/>
  <c r="M233" i="5"/>
  <c r="N233" i="5"/>
  <c r="K233" i="5" s="1"/>
  <c r="M232" i="5"/>
  <c r="N232" i="5"/>
  <c r="K232" i="5" s="1"/>
  <c r="M231" i="5"/>
  <c r="N231" i="5"/>
  <c r="K231" i="5" s="1"/>
  <c r="M230" i="5"/>
  <c r="N230" i="5"/>
  <c r="K230" i="5" s="1"/>
  <c r="M229" i="5"/>
  <c r="N229" i="5"/>
  <c r="K229" i="5" s="1"/>
  <c r="M228" i="5"/>
  <c r="N228" i="5"/>
  <c r="K228" i="5" s="1"/>
  <c r="M227" i="5"/>
  <c r="N227" i="5"/>
  <c r="K227" i="5" s="1"/>
  <c r="M226" i="5"/>
  <c r="N226" i="5"/>
  <c r="K226" i="5" s="1"/>
  <c r="M225" i="5"/>
  <c r="N225" i="5"/>
  <c r="K225" i="5" s="1"/>
  <c r="M224" i="5"/>
  <c r="N224" i="5"/>
  <c r="K224" i="5" s="1"/>
  <c r="M223" i="5"/>
  <c r="N223" i="5"/>
  <c r="K223" i="5" s="1"/>
  <c r="M222" i="5"/>
  <c r="N222" i="5"/>
  <c r="K222" i="5" s="1"/>
  <c r="M221" i="5"/>
  <c r="N221" i="5"/>
  <c r="K221" i="5" s="1"/>
  <c r="M214" i="5"/>
  <c r="N214" i="5"/>
  <c r="K214" i="5" s="1"/>
  <c r="M215" i="5"/>
  <c r="N215" i="5"/>
  <c r="K215" i="5" s="1"/>
  <c r="M216" i="5"/>
  <c r="N216" i="5"/>
  <c r="K216" i="5" s="1"/>
  <c r="M191" i="5"/>
  <c r="N191" i="5"/>
  <c r="K191" i="5" s="1"/>
  <c r="M188" i="5"/>
  <c r="N188" i="5"/>
  <c r="K188" i="5" s="1"/>
  <c r="M189" i="5"/>
  <c r="N189" i="5"/>
  <c r="M190" i="5"/>
  <c r="N190" i="5"/>
  <c r="K190" i="5" s="1"/>
  <c r="M192" i="5"/>
  <c r="N192" i="5"/>
  <c r="K192" i="5" s="1"/>
  <c r="M193" i="5"/>
  <c r="N193" i="5"/>
  <c r="K193" i="5" s="1"/>
  <c r="M194" i="5"/>
  <c r="N194" i="5"/>
  <c r="K194" i="5" s="1"/>
  <c r="M195" i="5"/>
  <c r="N195" i="5"/>
  <c r="K195" i="5" s="1"/>
  <c r="M196" i="5"/>
  <c r="N196" i="5"/>
  <c r="K196" i="5" s="1"/>
  <c r="M197" i="5"/>
  <c r="N197" i="5"/>
  <c r="K197" i="5" s="1"/>
  <c r="M198" i="5"/>
  <c r="N198" i="5"/>
  <c r="K198" i="5" s="1"/>
  <c r="M199" i="5"/>
  <c r="N199" i="5"/>
  <c r="K199" i="5" s="1"/>
  <c r="M200" i="5"/>
  <c r="N200" i="5"/>
  <c r="K200" i="5" s="1"/>
  <c r="M201" i="5"/>
  <c r="N201" i="5"/>
  <c r="K201" i="5" s="1"/>
  <c r="M186" i="5"/>
  <c r="N186" i="5"/>
  <c r="K186" i="5" s="1"/>
  <c r="M187" i="5"/>
  <c r="N187" i="5"/>
  <c r="K187" i="5" s="1"/>
  <c r="M70" i="5"/>
  <c r="N70" i="5"/>
  <c r="M71" i="5"/>
  <c r="N71" i="5"/>
  <c r="M11" i="5"/>
  <c r="N38" i="5"/>
  <c r="K38" i="5" s="1"/>
  <c r="M38" i="5"/>
  <c r="N36" i="5"/>
  <c r="K36" i="5" s="1"/>
  <c r="M36" i="5"/>
  <c r="N35" i="5"/>
  <c r="K35" i="5" s="1"/>
  <c r="M35" i="5"/>
  <c r="N34" i="5"/>
  <c r="K34" i="5" s="1"/>
  <c r="M34" i="5"/>
  <c r="N33" i="5"/>
  <c r="K33" i="5" s="1"/>
  <c r="M33" i="5"/>
  <c r="N32" i="5"/>
  <c r="K32" i="5" s="1"/>
  <c r="M32" i="5"/>
  <c r="N31" i="5"/>
  <c r="K31" i="5" s="1"/>
  <c r="M31" i="5"/>
  <c r="N30" i="5"/>
  <c r="K30" i="5" s="1"/>
  <c r="M30" i="5"/>
  <c r="N29" i="5"/>
  <c r="K29" i="5" s="1"/>
  <c r="M29" i="5"/>
  <c r="N28" i="5"/>
  <c r="K28" i="5" s="1"/>
  <c r="M28" i="5"/>
  <c r="N27" i="5"/>
  <c r="K27" i="5" s="1"/>
  <c r="M27" i="5"/>
  <c r="N26" i="5"/>
  <c r="K26" i="5" s="1"/>
  <c r="M26" i="5"/>
  <c r="N25" i="5"/>
  <c r="K25" i="5" s="1"/>
  <c r="M25" i="5"/>
  <c r="N220" i="5"/>
  <c r="K220" i="5" s="1"/>
  <c r="M220" i="5"/>
  <c r="N219" i="5"/>
  <c r="K219" i="5" s="1"/>
  <c r="M219" i="5"/>
  <c r="N218" i="5"/>
  <c r="K218" i="5" s="1"/>
  <c r="M218" i="5"/>
  <c r="N213" i="5"/>
  <c r="K213" i="5" s="1"/>
  <c r="M213" i="5"/>
  <c r="N212" i="5"/>
  <c r="K212" i="5" s="1"/>
  <c r="M212" i="5"/>
  <c r="N204" i="5"/>
  <c r="K204" i="5" s="1"/>
  <c r="N205" i="5"/>
  <c r="K205" i="5" s="1"/>
  <c r="N206" i="5"/>
  <c r="K206" i="5" s="1"/>
  <c r="N207" i="5"/>
  <c r="K207" i="5" s="1"/>
  <c r="N208" i="5"/>
  <c r="K208" i="5" s="1"/>
  <c r="N209" i="5"/>
  <c r="K209" i="5" s="1"/>
  <c r="N210" i="5"/>
  <c r="K210" i="5" s="1"/>
  <c r="M210" i="5"/>
  <c r="M209" i="5"/>
  <c r="M208" i="5"/>
  <c r="M207" i="5"/>
  <c r="M206" i="5"/>
  <c r="M205" i="5"/>
  <c r="M204" i="5"/>
  <c r="N185" i="5"/>
  <c r="K185" i="5" s="1"/>
  <c r="M185" i="5"/>
  <c r="N101" i="5"/>
  <c r="K101" i="5" s="1"/>
  <c r="M101" i="5"/>
  <c r="N100" i="5"/>
  <c r="K100" i="5" s="1"/>
  <c r="M100" i="5"/>
  <c r="N99" i="5"/>
  <c r="K99" i="5" s="1"/>
  <c r="M99" i="5"/>
  <c r="N98" i="5"/>
  <c r="K98" i="5" s="1"/>
  <c r="M98" i="5"/>
  <c r="N97" i="5"/>
  <c r="M97" i="5"/>
  <c r="N96" i="5"/>
  <c r="K96" i="5" s="1"/>
  <c r="M96" i="5"/>
  <c r="N95" i="5"/>
  <c r="K95" i="5" s="1"/>
  <c r="M95" i="5"/>
  <c r="N94" i="5"/>
  <c r="K94" i="5" s="1"/>
  <c r="M94" i="5"/>
  <c r="N93" i="5"/>
  <c r="K93" i="5" s="1"/>
  <c r="M93" i="5"/>
  <c r="N92" i="5"/>
  <c r="K92" i="5" s="1"/>
  <c r="M92" i="5"/>
  <c r="N91" i="5"/>
  <c r="K91" i="5" s="1"/>
  <c r="M91" i="5"/>
  <c r="N90" i="5"/>
  <c r="K90" i="5" s="1"/>
  <c r="M90" i="5"/>
  <c r="N89" i="5"/>
  <c r="K89" i="5" s="1"/>
  <c r="M89" i="5"/>
  <c r="N88" i="5"/>
  <c r="K88" i="5" s="1"/>
  <c r="M88" i="5"/>
  <c r="N87" i="5"/>
  <c r="K87" i="5" s="1"/>
  <c r="M87" i="5"/>
  <c r="N86" i="5"/>
  <c r="K86" i="5" s="1"/>
  <c r="M86" i="5"/>
  <c r="N85" i="5"/>
  <c r="K85" i="5" s="1"/>
  <c r="M85" i="5"/>
  <c r="N84" i="5"/>
  <c r="K84" i="5" s="1"/>
  <c r="M84" i="5"/>
  <c r="N83" i="5"/>
  <c r="K83" i="5" s="1"/>
  <c r="M83" i="5"/>
  <c r="N82" i="5"/>
  <c r="K82" i="5" s="1"/>
  <c r="M82" i="5"/>
  <c r="N81" i="5"/>
  <c r="K81" i="5" s="1"/>
  <c r="M81" i="5"/>
  <c r="N80" i="5"/>
  <c r="K80" i="5" s="1"/>
  <c r="M80" i="5"/>
  <c r="N79" i="5"/>
  <c r="K79" i="5" s="1"/>
  <c r="M79" i="5"/>
  <c r="N78" i="5"/>
  <c r="K78" i="5" s="1"/>
  <c r="M78" i="5"/>
  <c r="N77" i="5"/>
  <c r="K77" i="5" s="1"/>
  <c r="M77" i="5"/>
  <c r="N76" i="5"/>
  <c r="K76" i="5" s="1"/>
  <c r="M76" i="5"/>
  <c r="N75" i="5"/>
  <c r="K75" i="5" s="1"/>
  <c r="M75" i="5"/>
  <c r="N74" i="5"/>
  <c r="K74" i="5" s="1"/>
  <c r="M74" i="5"/>
  <c r="N73" i="5"/>
  <c r="K73" i="5" s="1"/>
  <c r="M73" i="5"/>
  <c r="N72" i="5"/>
  <c r="K72" i="5" s="1"/>
  <c r="M72" i="5"/>
  <c r="N629" i="5"/>
  <c r="M629" i="5"/>
  <c r="N628" i="5"/>
  <c r="M628" i="5"/>
  <c r="N627" i="5"/>
  <c r="M627" i="5"/>
  <c r="N626" i="5"/>
  <c r="M626" i="5"/>
  <c r="N625" i="5"/>
  <c r="M625" i="5"/>
  <c r="N624" i="5"/>
  <c r="M624" i="5"/>
  <c r="N623" i="5"/>
  <c r="M623" i="5"/>
  <c r="N622" i="5"/>
  <c r="M622" i="5"/>
  <c r="N621" i="5"/>
  <c r="M621" i="5"/>
  <c r="N620" i="5"/>
  <c r="M620" i="5"/>
  <c r="N619" i="5"/>
  <c r="M619" i="5"/>
  <c r="N618" i="5"/>
  <c r="M618" i="5"/>
  <c r="N617" i="5"/>
  <c r="M617" i="5"/>
  <c r="N616" i="5"/>
  <c r="M616" i="5"/>
  <c r="N615" i="5"/>
  <c r="M615" i="5"/>
  <c r="N614" i="5"/>
  <c r="M614" i="5"/>
  <c r="N613" i="5"/>
  <c r="M613" i="5"/>
  <c r="N612" i="5"/>
  <c r="M612" i="5"/>
  <c r="N611" i="5"/>
  <c r="M611" i="5"/>
  <c r="N610" i="5"/>
  <c r="M610" i="5"/>
  <c r="N609" i="5"/>
  <c r="M609" i="5"/>
  <c r="N608" i="5"/>
  <c r="M608" i="5"/>
  <c r="N607" i="5"/>
  <c r="M607" i="5"/>
  <c r="N606" i="5"/>
  <c r="M606" i="5"/>
  <c r="N605" i="5"/>
  <c r="M605" i="5"/>
  <c r="N604" i="5"/>
  <c r="M604" i="5"/>
  <c r="N603" i="5"/>
  <c r="M603" i="5"/>
  <c r="N602" i="5"/>
  <c r="M602" i="5"/>
  <c r="N601" i="5"/>
  <c r="M601" i="5"/>
  <c r="N600" i="5"/>
  <c r="M600" i="5"/>
  <c r="N599" i="5"/>
  <c r="M599" i="5"/>
  <c r="N598" i="5"/>
  <c r="M598" i="5"/>
  <c r="N597" i="5"/>
  <c r="M597" i="5"/>
  <c r="N596" i="5"/>
  <c r="M596" i="5"/>
  <c r="N595" i="5"/>
  <c r="M595" i="5"/>
  <c r="N594" i="5"/>
  <c r="M594" i="5"/>
  <c r="N593" i="5"/>
  <c r="M593" i="5"/>
  <c r="N592" i="5"/>
  <c r="M592" i="5"/>
  <c r="N591" i="5"/>
  <c r="M591" i="5"/>
  <c r="N590" i="5"/>
  <c r="M590" i="5"/>
  <c r="N589" i="5"/>
  <c r="M589" i="5"/>
  <c r="N588" i="5"/>
  <c r="M588" i="5"/>
  <c r="N587" i="5"/>
  <c r="M587" i="5"/>
  <c r="N586" i="5"/>
  <c r="M586" i="5"/>
  <c r="N585" i="5"/>
  <c r="M585" i="5"/>
  <c r="N584" i="5"/>
  <c r="M584" i="5"/>
  <c r="N583" i="5"/>
  <c r="M583" i="5"/>
  <c r="N582" i="5"/>
  <c r="M582" i="5"/>
  <c r="N581" i="5"/>
  <c r="M581" i="5"/>
  <c r="N580" i="5"/>
  <c r="M580" i="5"/>
  <c r="N579" i="5"/>
  <c r="M579" i="5"/>
  <c r="N578" i="5"/>
  <c r="M578" i="5"/>
  <c r="N577" i="5"/>
  <c r="M577" i="5"/>
  <c r="N576" i="5"/>
  <c r="M576" i="5"/>
  <c r="N575" i="5"/>
  <c r="M575" i="5"/>
  <c r="N574" i="5"/>
  <c r="M574" i="5"/>
  <c r="N573" i="5"/>
  <c r="M573" i="5"/>
  <c r="N572" i="5"/>
  <c r="M572" i="5"/>
  <c r="N571" i="5"/>
  <c r="M571" i="5"/>
  <c r="N570" i="5"/>
  <c r="M570" i="5"/>
  <c r="N569" i="5"/>
  <c r="M569" i="5"/>
  <c r="N568" i="5"/>
  <c r="M568" i="5"/>
  <c r="N567" i="5"/>
  <c r="M567" i="5"/>
  <c r="N566" i="5"/>
  <c r="M566" i="5"/>
  <c r="N565" i="5"/>
  <c r="M565" i="5"/>
  <c r="N564" i="5"/>
  <c r="M564" i="5"/>
  <c r="N563" i="5"/>
  <c r="M563" i="5"/>
  <c r="N562" i="5"/>
  <c r="M562" i="5"/>
  <c r="N561" i="5"/>
  <c r="M561" i="5"/>
  <c r="N560" i="5"/>
  <c r="M560" i="5"/>
  <c r="N559" i="5"/>
  <c r="M559" i="5"/>
  <c r="N558" i="5"/>
  <c r="M558" i="5"/>
  <c r="N557" i="5"/>
  <c r="M557" i="5"/>
  <c r="N556" i="5"/>
  <c r="M556" i="5"/>
  <c r="N555" i="5"/>
  <c r="M555" i="5"/>
  <c r="N554" i="5"/>
  <c r="M554" i="5"/>
  <c r="N553" i="5"/>
  <c r="M553" i="5"/>
  <c r="N552" i="5"/>
  <c r="M552" i="5"/>
  <c r="N551" i="5"/>
  <c r="M551" i="5"/>
  <c r="N550" i="5"/>
  <c r="M550" i="5"/>
  <c r="N549" i="5"/>
  <c r="M549" i="5"/>
  <c r="N548" i="5"/>
  <c r="M548" i="5"/>
  <c r="N547" i="5"/>
  <c r="M547" i="5"/>
  <c r="N546" i="5"/>
  <c r="M546" i="5"/>
  <c r="N545" i="5"/>
  <c r="M545" i="5"/>
  <c r="N544" i="5"/>
  <c r="M544" i="5"/>
  <c r="N543" i="5"/>
  <c r="M543" i="5"/>
  <c r="N542" i="5"/>
  <c r="M542" i="5"/>
  <c r="N541" i="5"/>
  <c r="M541" i="5"/>
  <c r="N540" i="5"/>
  <c r="M540" i="5"/>
  <c r="N539" i="5"/>
  <c r="M539" i="5"/>
  <c r="N538" i="5"/>
  <c r="M538" i="5"/>
  <c r="N537" i="5"/>
  <c r="M537" i="5"/>
  <c r="N536" i="5"/>
  <c r="M536" i="5"/>
  <c r="N535" i="5"/>
  <c r="M535" i="5"/>
  <c r="N534" i="5"/>
  <c r="M534" i="5"/>
  <c r="N533" i="5"/>
  <c r="M533" i="5"/>
  <c r="N532" i="5"/>
  <c r="M532" i="5"/>
  <c r="N531" i="5"/>
  <c r="M531" i="5"/>
  <c r="N530" i="5"/>
  <c r="M530" i="5"/>
  <c r="N529" i="5"/>
  <c r="M529" i="5"/>
  <c r="N528" i="5"/>
  <c r="M528" i="5"/>
  <c r="N527" i="5"/>
  <c r="M527" i="5"/>
  <c r="N526" i="5"/>
  <c r="M526" i="5"/>
  <c r="N525" i="5"/>
  <c r="M525" i="5"/>
  <c r="N524" i="5"/>
  <c r="M524" i="5"/>
  <c r="N523" i="5"/>
  <c r="M523" i="5"/>
  <c r="N522" i="5"/>
  <c r="M522" i="5"/>
  <c r="N521" i="5"/>
  <c r="M521" i="5"/>
  <c r="N520" i="5"/>
  <c r="M520" i="5"/>
  <c r="N519" i="5"/>
  <c r="M519" i="5"/>
  <c r="N518" i="5"/>
  <c r="M518" i="5"/>
  <c r="N517" i="5"/>
  <c r="M517" i="5"/>
  <c r="N516" i="5"/>
  <c r="M516" i="5"/>
  <c r="N515" i="5"/>
  <c r="M515" i="5"/>
  <c r="N514" i="5"/>
  <c r="M514" i="5"/>
  <c r="N513" i="5"/>
  <c r="M513" i="5"/>
  <c r="N512" i="5"/>
  <c r="M512" i="5"/>
  <c r="N511" i="5"/>
  <c r="M511" i="5"/>
  <c r="N510" i="5"/>
  <c r="M510" i="5"/>
  <c r="N509" i="5"/>
  <c r="M509" i="5"/>
  <c r="N508" i="5"/>
  <c r="M508" i="5"/>
  <c r="N507" i="5"/>
  <c r="M507" i="5"/>
  <c r="N506" i="5"/>
  <c r="M506" i="5"/>
  <c r="N505" i="5"/>
  <c r="M505" i="5"/>
  <c r="N504" i="5"/>
  <c r="M504" i="5"/>
  <c r="N503" i="5"/>
  <c r="M503" i="5"/>
  <c r="N502" i="5"/>
  <c r="M502" i="5"/>
  <c r="N501" i="5"/>
  <c r="M501" i="5"/>
  <c r="N500" i="5"/>
  <c r="M500" i="5"/>
  <c r="N499" i="5"/>
  <c r="M499" i="5"/>
  <c r="N498" i="5"/>
  <c r="M498" i="5"/>
  <c r="N497" i="5"/>
  <c r="M497" i="5"/>
  <c r="N496" i="5"/>
  <c r="M496" i="5"/>
  <c r="N495" i="5"/>
  <c r="M495" i="5"/>
  <c r="N494" i="5"/>
  <c r="M494" i="5"/>
  <c r="N493" i="5"/>
  <c r="M493" i="5"/>
  <c r="N492" i="5"/>
  <c r="M492" i="5"/>
  <c r="N491" i="5"/>
  <c r="M491" i="5"/>
  <c r="N490" i="5"/>
  <c r="M490" i="5"/>
  <c r="N489" i="5"/>
  <c r="M489" i="5"/>
  <c r="N488" i="5"/>
  <c r="M488" i="5"/>
  <c r="N487" i="5"/>
  <c r="M487" i="5"/>
  <c r="N486" i="5"/>
  <c r="M486" i="5"/>
  <c r="N485" i="5"/>
  <c r="M485" i="5"/>
  <c r="N484" i="5"/>
  <c r="M484" i="5"/>
  <c r="N483" i="5"/>
  <c r="M483" i="5"/>
  <c r="N482" i="5"/>
  <c r="M482" i="5"/>
  <c r="N481" i="5"/>
  <c r="M481" i="5"/>
  <c r="N480" i="5"/>
  <c r="M480" i="5"/>
  <c r="N479" i="5"/>
  <c r="M479" i="5"/>
  <c r="N478" i="5"/>
  <c r="M478" i="5"/>
  <c r="N477" i="5"/>
  <c r="M477" i="5"/>
  <c r="N476" i="5"/>
  <c r="M476" i="5"/>
  <c r="N475" i="5"/>
  <c r="M475" i="5"/>
  <c r="N474" i="5"/>
  <c r="M474" i="5"/>
  <c r="N473" i="5"/>
  <c r="M473" i="5"/>
  <c r="N472" i="5"/>
  <c r="M472" i="5"/>
  <c r="N471" i="5"/>
  <c r="M471" i="5"/>
  <c r="N470" i="5"/>
  <c r="M470" i="5"/>
  <c r="N469" i="5"/>
  <c r="M469" i="5"/>
  <c r="N468" i="5"/>
  <c r="M468" i="5"/>
  <c r="N467" i="5"/>
  <c r="M467" i="5"/>
  <c r="N466" i="5"/>
  <c r="M466" i="5"/>
  <c r="N465" i="5"/>
  <c r="M465" i="5"/>
  <c r="N464" i="5"/>
  <c r="M464" i="5"/>
  <c r="N463" i="5"/>
  <c r="M463" i="5"/>
  <c r="N462" i="5"/>
  <c r="M462" i="5"/>
  <c r="N461" i="5"/>
  <c r="M461" i="5"/>
  <c r="N460" i="5"/>
  <c r="M460" i="5"/>
  <c r="N459" i="5"/>
  <c r="M459" i="5"/>
  <c r="N458" i="5"/>
  <c r="M458" i="5"/>
  <c r="N457" i="5"/>
  <c r="M457" i="5"/>
  <c r="N456" i="5"/>
  <c r="M456" i="5"/>
  <c r="N455" i="5"/>
  <c r="M455" i="5"/>
  <c r="N454" i="5"/>
  <c r="M454" i="5"/>
  <c r="N453" i="5"/>
  <c r="M453" i="5"/>
  <c r="N452" i="5"/>
  <c r="M452" i="5"/>
  <c r="N451" i="5"/>
  <c r="M451" i="5"/>
  <c r="N450" i="5"/>
  <c r="M450" i="5"/>
  <c r="N449" i="5"/>
  <c r="M449" i="5"/>
  <c r="N448" i="5"/>
  <c r="M448" i="5"/>
  <c r="N447" i="5"/>
  <c r="M447" i="5"/>
  <c r="N446" i="5"/>
  <c r="M446" i="5"/>
  <c r="N445" i="5"/>
  <c r="M445" i="5"/>
  <c r="N444" i="5"/>
  <c r="M444" i="5"/>
  <c r="N443" i="5"/>
  <c r="M443" i="5"/>
  <c r="N442" i="5"/>
  <c r="M442" i="5"/>
  <c r="N441" i="5"/>
  <c r="M441" i="5"/>
  <c r="N440" i="5"/>
  <c r="M440" i="5"/>
  <c r="N439" i="5"/>
  <c r="M439" i="5"/>
  <c r="N438" i="5"/>
  <c r="M438" i="5"/>
  <c r="N437" i="5"/>
  <c r="M437" i="5"/>
  <c r="N436" i="5"/>
  <c r="M436" i="5"/>
  <c r="N435" i="5"/>
  <c r="M435" i="5"/>
  <c r="N434" i="5"/>
  <c r="M434" i="5"/>
  <c r="N433" i="5"/>
  <c r="M433" i="5"/>
  <c r="N432" i="5"/>
  <c r="M432" i="5"/>
  <c r="N431" i="5"/>
  <c r="M431" i="5"/>
  <c r="N430" i="5"/>
  <c r="M430" i="5"/>
  <c r="N429" i="5"/>
  <c r="M429" i="5"/>
  <c r="N428" i="5"/>
  <c r="M428" i="5"/>
  <c r="N427" i="5"/>
  <c r="M427" i="5"/>
  <c r="N426" i="5"/>
  <c r="M426" i="5"/>
  <c r="N425" i="5"/>
  <c r="M425" i="5"/>
  <c r="N424" i="5"/>
  <c r="M424" i="5"/>
  <c r="N423" i="5"/>
  <c r="M423" i="5"/>
  <c r="N422" i="5"/>
  <c r="M422" i="5"/>
  <c r="N421" i="5"/>
  <c r="M421" i="5"/>
  <c r="N420" i="5"/>
  <c r="M420" i="5"/>
  <c r="N419" i="5"/>
  <c r="M419" i="5"/>
  <c r="N418" i="5"/>
  <c r="M418" i="5"/>
  <c r="N417" i="5"/>
  <c r="M417" i="5"/>
  <c r="N416" i="5"/>
  <c r="M416" i="5"/>
  <c r="N415" i="5"/>
  <c r="M415" i="5"/>
  <c r="N414" i="5"/>
  <c r="M414" i="5"/>
  <c r="N413" i="5"/>
  <c r="M413" i="5"/>
  <c r="N412" i="5"/>
  <c r="M412" i="5"/>
  <c r="N411" i="5"/>
  <c r="M411" i="5"/>
  <c r="N410" i="5"/>
  <c r="M410" i="5"/>
  <c r="N409" i="5"/>
  <c r="M409" i="5"/>
  <c r="N408" i="5"/>
  <c r="M408" i="5"/>
  <c r="N407" i="5"/>
  <c r="M407" i="5"/>
  <c r="N406" i="5"/>
  <c r="M406" i="5"/>
  <c r="N405" i="5"/>
  <c r="M405" i="5"/>
  <c r="N404" i="5"/>
  <c r="M404" i="5"/>
  <c r="N403" i="5"/>
  <c r="M403" i="5"/>
  <c r="N402" i="5"/>
  <c r="M402" i="5"/>
  <c r="N401" i="5"/>
  <c r="M401" i="5"/>
  <c r="N400" i="5"/>
  <c r="M400" i="5"/>
  <c r="N399" i="5"/>
  <c r="M399" i="5"/>
  <c r="N398" i="5"/>
  <c r="M398" i="5"/>
  <c r="N397" i="5"/>
  <c r="M397" i="5"/>
  <c r="N396" i="5"/>
  <c r="M396" i="5"/>
  <c r="N395" i="5"/>
  <c r="M395" i="5"/>
  <c r="N394" i="5"/>
  <c r="M394" i="5"/>
  <c r="N393" i="5"/>
  <c r="M393" i="5"/>
  <c r="N392" i="5"/>
  <c r="M392" i="5"/>
  <c r="N391" i="5"/>
  <c r="M391" i="5"/>
  <c r="N390" i="5"/>
  <c r="M390" i="5"/>
  <c r="N389" i="5"/>
  <c r="M389" i="5"/>
  <c r="N388" i="5"/>
  <c r="M388" i="5"/>
  <c r="N387" i="5"/>
  <c r="M387" i="5"/>
  <c r="N386" i="5"/>
  <c r="M386" i="5"/>
  <c r="N385" i="5"/>
  <c r="M385" i="5"/>
  <c r="N384" i="5"/>
  <c r="M384" i="5"/>
  <c r="N383" i="5"/>
  <c r="M383" i="5"/>
  <c r="N382" i="5"/>
  <c r="M382" i="5"/>
  <c r="N381" i="5"/>
  <c r="M381" i="5"/>
  <c r="N380" i="5"/>
  <c r="M380" i="5"/>
  <c r="N379" i="5"/>
  <c r="M379" i="5"/>
  <c r="N378" i="5"/>
  <c r="M378" i="5"/>
  <c r="N377" i="5"/>
  <c r="M377" i="5"/>
  <c r="N376" i="5"/>
  <c r="M376" i="5"/>
  <c r="N375" i="5"/>
  <c r="M375" i="5"/>
  <c r="N374" i="5"/>
  <c r="M374" i="5"/>
  <c r="N373" i="5"/>
  <c r="M373" i="5"/>
  <c r="N372" i="5"/>
  <c r="M372" i="5"/>
  <c r="N371" i="5"/>
  <c r="M371" i="5"/>
  <c r="N370" i="5"/>
  <c r="M370" i="5"/>
  <c r="N369" i="5"/>
  <c r="M369" i="5"/>
  <c r="N368" i="5"/>
  <c r="M368" i="5"/>
  <c r="N367" i="5"/>
  <c r="M367" i="5"/>
  <c r="N366" i="5"/>
  <c r="M366" i="5"/>
  <c r="N365" i="5"/>
  <c r="M365" i="5"/>
  <c r="N364" i="5"/>
  <c r="M364" i="5"/>
  <c r="N363" i="5"/>
  <c r="M363" i="5"/>
  <c r="N362" i="5"/>
  <c r="M362" i="5"/>
  <c r="N361" i="5"/>
  <c r="M361" i="5"/>
  <c r="N360" i="5"/>
  <c r="M360" i="5"/>
  <c r="N359" i="5"/>
  <c r="M359" i="5"/>
  <c r="N358" i="5"/>
  <c r="M358" i="5"/>
  <c r="N357" i="5"/>
  <c r="M357" i="5"/>
  <c r="N356" i="5"/>
  <c r="M356" i="5"/>
  <c r="N355" i="5"/>
  <c r="M355" i="5"/>
  <c r="N354" i="5"/>
  <c r="M354" i="5"/>
  <c r="N353" i="5"/>
  <c r="M353" i="5"/>
  <c r="N352" i="5"/>
  <c r="M352" i="5"/>
  <c r="N351" i="5"/>
  <c r="M351" i="5"/>
  <c r="N350" i="5"/>
  <c r="M350" i="5"/>
  <c r="N349" i="5"/>
  <c r="M349" i="5"/>
  <c r="N348" i="5"/>
  <c r="M348" i="5"/>
  <c r="N347" i="5"/>
  <c r="M347" i="5"/>
  <c r="N346" i="5"/>
  <c r="M346" i="5"/>
  <c r="N345" i="5"/>
  <c r="M345" i="5"/>
  <c r="N344" i="5"/>
  <c r="M344" i="5"/>
  <c r="N343" i="5"/>
  <c r="M343" i="5"/>
  <c r="N342" i="5"/>
  <c r="M342" i="5"/>
  <c r="N341" i="5"/>
  <c r="M341" i="5"/>
  <c r="N340" i="5"/>
  <c r="M340" i="5"/>
  <c r="N339" i="5"/>
  <c r="M339" i="5"/>
  <c r="N338" i="5"/>
  <c r="M338" i="5"/>
  <c r="N337" i="5"/>
  <c r="M337" i="5"/>
  <c r="N336" i="5"/>
  <c r="M336" i="5"/>
  <c r="N335" i="5"/>
  <c r="M335" i="5"/>
  <c r="N334" i="5"/>
  <c r="M334" i="5"/>
  <c r="N333" i="5"/>
  <c r="M333" i="5"/>
  <c r="N332" i="5"/>
  <c r="M332" i="5"/>
  <c r="N331" i="5"/>
  <c r="M331" i="5"/>
  <c r="N330" i="5"/>
  <c r="M330" i="5"/>
  <c r="N329" i="5"/>
  <c r="M329" i="5"/>
  <c r="N328" i="5"/>
  <c r="M328" i="5"/>
  <c r="N327" i="5"/>
  <c r="M327" i="5"/>
  <c r="N326" i="5"/>
  <c r="M326" i="5"/>
  <c r="N325" i="5"/>
  <c r="M325" i="5"/>
  <c r="N324" i="5"/>
  <c r="M324" i="5"/>
  <c r="N323" i="5"/>
  <c r="M323" i="5"/>
  <c r="N322" i="5"/>
  <c r="M322" i="5"/>
  <c r="N321" i="5"/>
  <c r="M321" i="5"/>
  <c r="N320" i="5"/>
  <c r="M320" i="5"/>
  <c r="N319" i="5"/>
  <c r="M319" i="5"/>
  <c r="N318" i="5"/>
  <c r="M318" i="5"/>
  <c r="N317" i="5"/>
  <c r="M317" i="5"/>
  <c r="N316" i="5"/>
  <c r="M316" i="5"/>
  <c r="N315" i="5"/>
  <c r="M315" i="5"/>
  <c r="N314" i="5"/>
  <c r="M314" i="5"/>
  <c r="N313" i="5"/>
  <c r="M313" i="5"/>
  <c r="N312" i="5"/>
  <c r="M312" i="5"/>
  <c r="N311" i="5"/>
  <c r="M311" i="5"/>
  <c r="N310" i="5"/>
  <c r="M310" i="5"/>
  <c r="N309" i="5"/>
  <c r="M309" i="5"/>
  <c r="N308" i="5"/>
  <c r="M308" i="5"/>
  <c r="N307" i="5"/>
  <c r="M307" i="5"/>
  <c r="N306" i="5"/>
  <c r="M306" i="5"/>
  <c r="N305" i="5"/>
  <c r="M305" i="5"/>
  <c r="N304" i="5"/>
  <c r="M304" i="5"/>
  <c r="N303" i="5"/>
  <c r="M303" i="5"/>
  <c r="N302" i="5"/>
  <c r="M302" i="5"/>
  <c r="N301" i="5"/>
  <c r="M301" i="5"/>
  <c r="N300" i="5"/>
  <c r="M300" i="5"/>
  <c r="N299" i="5"/>
  <c r="M299" i="5"/>
  <c r="N298" i="5"/>
  <c r="M298" i="5"/>
  <c r="N297" i="5"/>
  <c r="M297" i="5"/>
  <c r="N296" i="5"/>
  <c r="M296" i="5"/>
  <c r="N295" i="5"/>
  <c r="M295" i="5"/>
  <c r="N294" i="5"/>
  <c r="M294" i="5"/>
  <c r="N293" i="5"/>
  <c r="M293" i="5"/>
  <c r="N292" i="5"/>
  <c r="M292" i="5"/>
  <c r="N291" i="5"/>
  <c r="M291" i="5"/>
  <c r="N290" i="5"/>
  <c r="M290" i="5"/>
  <c r="N289" i="5"/>
  <c r="M289" i="5"/>
  <c r="N288" i="5"/>
  <c r="M288" i="5"/>
  <c r="N287" i="5"/>
  <c r="M287" i="5"/>
  <c r="N286" i="5"/>
  <c r="M286" i="5"/>
  <c r="N285" i="5"/>
  <c r="M285" i="5"/>
  <c r="N284" i="5"/>
  <c r="M284" i="5"/>
  <c r="N283" i="5"/>
  <c r="M283" i="5"/>
  <c r="N282" i="5"/>
  <c r="M282" i="5"/>
  <c r="N281" i="5"/>
  <c r="M281" i="5"/>
  <c r="N280" i="5"/>
  <c r="M280" i="5"/>
  <c r="N279" i="5"/>
  <c r="M279" i="5"/>
  <c r="N278" i="5"/>
  <c r="M278" i="5"/>
  <c r="N277" i="5"/>
  <c r="M277" i="5"/>
  <c r="N276" i="5"/>
  <c r="M276" i="5"/>
  <c r="N275" i="5"/>
  <c r="M275" i="5"/>
  <c r="N274" i="5"/>
  <c r="M274" i="5"/>
  <c r="N273" i="5"/>
  <c r="M273" i="5"/>
  <c r="N272" i="5"/>
  <c r="M272" i="5"/>
  <c r="N271" i="5"/>
  <c r="M271" i="5"/>
  <c r="N270" i="5"/>
  <c r="M270" i="5"/>
  <c r="N269" i="5"/>
  <c r="M269" i="5"/>
  <c r="N268" i="5"/>
  <c r="M268" i="5"/>
  <c r="N267" i="5"/>
  <c r="M267" i="5"/>
  <c r="N266" i="5"/>
  <c r="M266" i="5"/>
  <c r="N265" i="5"/>
  <c r="M265" i="5"/>
  <c r="N264" i="5"/>
  <c r="M264" i="5"/>
  <c r="N263" i="5"/>
  <c r="M263" i="5"/>
  <c r="N262" i="5"/>
  <c r="M262" i="5"/>
  <c r="N261" i="5"/>
  <c r="M261" i="5"/>
  <c r="N260" i="5"/>
  <c r="M260" i="5"/>
  <c r="N259" i="5"/>
  <c r="M259" i="5"/>
  <c r="N258" i="5"/>
  <c r="M258" i="5"/>
  <c r="N257" i="5"/>
  <c r="M257" i="5"/>
  <c r="N256" i="5"/>
  <c r="M256" i="5"/>
  <c r="N255" i="5"/>
  <c r="M255" i="5"/>
  <c r="N254" i="5"/>
  <c r="M254" i="5"/>
  <c r="N253" i="5"/>
  <c r="M253" i="5"/>
  <c r="N252" i="5"/>
  <c r="M252" i="5"/>
  <c r="N251" i="5"/>
  <c r="M251" i="5"/>
  <c r="N250" i="5"/>
  <c r="M250" i="5"/>
  <c r="N249" i="5"/>
  <c r="M249" i="5"/>
  <c r="N248" i="5"/>
  <c r="M248" i="5"/>
  <c r="N247" i="5"/>
  <c r="M247" i="5"/>
  <c r="N246" i="5"/>
  <c r="M246" i="5"/>
  <c r="N245" i="5"/>
  <c r="M245" i="5"/>
  <c r="N244" i="5"/>
  <c r="M244" i="5"/>
  <c r="N243" i="5"/>
  <c r="M243" i="5"/>
  <c r="N242" i="5"/>
  <c r="M242" i="5"/>
  <c r="N241" i="5"/>
  <c r="M241" i="5"/>
  <c r="N240" i="5"/>
  <c r="M240" i="5"/>
  <c r="N239" i="5"/>
  <c r="M239" i="5"/>
  <c r="N217" i="5"/>
  <c r="M217" i="5"/>
  <c r="N203" i="5"/>
  <c r="M203" i="5"/>
  <c r="N184" i="5"/>
  <c r="M184" i="5"/>
  <c r="N183" i="5"/>
  <c r="M183" i="5"/>
  <c r="N182" i="5"/>
  <c r="M182" i="5"/>
  <c r="N181" i="5"/>
  <c r="M181" i="5"/>
  <c r="N180" i="5"/>
  <c r="M180" i="5"/>
  <c r="N179" i="5"/>
  <c r="M179" i="5"/>
  <c r="N178" i="5"/>
  <c r="M178" i="5"/>
  <c r="N177" i="5"/>
  <c r="M177" i="5"/>
  <c r="N176" i="5"/>
  <c r="M176" i="5"/>
  <c r="N175" i="5"/>
  <c r="M175" i="5"/>
  <c r="N174" i="5"/>
  <c r="M174" i="5"/>
  <c r="N173" i="5"/>
  <c r="M173" i="5"/>
  <c r="N172" i="5"/>
  <c r="M172" i="5"/>
  <c r="N155" i="5"/>
  <c r="M155" i="5"/>
  <c r="N154" i="5"/>
  <c r="M154" i="5"/>
  <c r="N153" i="5"/>
  <c r="M153" i="5"/>
  <c r="N152" i="5"/>
  <c r="M152" i="5"/>
  <c r="N151" i="5"/>
  <c r="M151" i="5"/>
  <c r="N150" i="5"/>
  <c r="M150" i="5"/>
  <c r="N149" i="5"/>
  <c r="M149" i="5"/>
  <c r="N148" i="5"/>
  <c r="M148" i="5"/>
  <c r="N147" i="5"/>
  <c r="M147" i="5"/>
  <c r="N146" i="5"/>
  <c r="M146" i="5"/>
  <c r="N145" i="5"/>
  <c r="M145" i="5"/>
  <c r="N144" i="5"/>
  <c r="M144" i="5"/>
  <c r="N143" i="5"/>
  <c r="M143" i="5"/>
  <c r="N142" i="5"/>
  <c r="M142" i="5"/>
  <c r="N141" i="5"/>
  <c r="M141" i="5"/>
  <c r="N140" i="5"/>
  <c r="M140" i="5"/>
  <c r="N139" i="5"/>
  <c r="M139" i="5"/>
  <c r="N138" i="5"/>
  <c r="M138" i="5"/>
  <c r="N137" i="5"/>
  <c r="M137" i="5"/>
  <c r="N136" i="5"/>
  <c r="M136" i="5"/>
  <c r="N135" i="5"/>
  <c r="M135" i="5"/>
  <c r="N134" i="5"/>
  <c r="M134" i="5"/>
  <c r="N133" i="5"/>
  <c r="M133" i="5"/>
  <c r="N132" i="5"/>
  <c r="M132" i="5"/>
  <c r="N131" i="5"/>
  <c r="M131" i="5"/>
  <c r="N130" i="5"/>
  <c r="M130" i="5"/>
  <c r="N129" i="5"/>
  <c r="M129" i="5"/>
  <c r="N128" i="5"/>
  <c r="M128" i="5"/>
  <c r="N127" i="5"/>
  <c r="M127" i="5"/>
  <c r="N126" i="5"/>
  <c r="M126" i="5"/>
  <c r="N125" i="5"/>
  <c r="M125" i="5"/>
  <c r="N124" i="5"/>
  <c r="M124" i="5"/>
  <c r="N123" i="5"/>
  <c r="M123" i="5"/>
  <c r="N122" i="5"/>
  <c r="M122" i="5"/>
  <c r="N121" i="5"/>
  <c r="M121" i="5"/>
  <c r="N120" i="5"/>
  <c r="M120" i="5"/>
  <c r="N119" i="5"/>
  <c r="M119" i="5"/>
  <c r="N118" i="5"/>
  <c r="M118" i="5"/>
  <c r="N117" i="5"/>
  <c r="M117" i="5"/>
  <c r="N116" i="5"/>
  <c r="M116" i="5"/>
  <c r="N115" i="5"/>
  <c r="M115" i="5"/>
  <c r="N114" i="5"/>
  <c r="M114" i="5"/>
  <c r="N113" i="5"/>
  <c r="M113" i="5"/>
  <c r="N112" i="5"/>
  <c r="M112" i="5"/>
  <c r="N111" i="5"/>
  <c r="M111" i="5"/>
  <c r="N110" i="5"/>
  <c r="M110" i="5"/>
  <c r="N109" i="5"/>
  <c r="M109" i="5"/>
  <c r="N108" i="5"/>
  <c r="M108" i="5"/>
  <c r="N107" i="5"/>
  <c r="M107" i="5"/>
  <c r="N106" i="5"/>
  <c r="M106" i="5"/>
  <c r="N105" i="5"/>
  <c r="M105" i="5"/>
  <c r="N104" i="5"/>
  <c r="M104" i="5"/>
  <c r="N103" i="5"/>
  <c r="M103" i="5"/>
  <c r="N102" i="5"/>
  <c r="M102" i="5"/>
  <c r="N69" i="5"/>
  <c r="M69" i="5"/>
  <c r="N68" i="5"/>
  <c r="M68" i="5"/>
  <c r="N67" i="5"/>
  <c r="M67" i="5"/>
  <c r="N64" i="5"/>
  <c r="M64" i="5"/>
  <c r="N63" i="5"/>
  <c r="M63" i="5"/>
  <c r="N62" i="5"/>
  <c r="M62" i="5"/>
  <c r="N61" i="5"/>
  <c r="M61" i="5"/>
  <c r="N60" i="5"/>
  <c r="M60" i="5"/>
  <c r="N59" i="5"/>
  <c r="M59" i="5"/>
  <c r="N58" i="5"/>
  <c r="M58" i="5"/>
  <c r="N57" i="5"/>
  <c r="M57" i="5"/>
  <c r="N56" i="5"/>
  <c r="M56" i="5"/>
  <c r="N55" i="5"/>
  <c r="M55" i="5"/>
  <c r="N54" i="5"/>
  <c r="M54" i="5"/>
  <c r="N53" i="5"/>
  <c r="M53" i="5"/>
  <c r="N52" i="5"/>
  <c r="M52" i="5"/>
  <c r="N51" i="5"/>
  <c r="M51" i="5"/>
  <c r="N50" i="5"/>
  <c r="M50" i="5"/>
  <c r="N49" i="5"/>
  <c r="M49" i="5"/>
  <c r="N48" i="5"/>
  <c r="M48" i="5"/>
  <c r="M13" i="5"/>
  <c r="M9" i="5"/>
  <c r="M15" i="5" l="1"/>
  <c r="N15" i="5" s="1"/>
  <c r="K155" i="5" l="1"/>
  <c r="K154" i="5"/>
  <c r="K153" i="5"/>
  <c r="K152" i="5"/>
  <c r="K151" i="5"/>
  <c r="K150" i="5"/>
  <c r="K149" i="5"/>
  <c r="K148" i="5"/>
  <c r="K147" i="5"/>
  <c r="K146" i="5"/>
  <c r="K145" i="5"/>
  <c r="K144" i="5"/>
  <c r="K143" i="5"/>
  <c r="K142" i="5"/>
  <c r="K141" i="5"/>
  <c r="K140" i="5"/>
  <c r="K139" i="5"/>
  <c r="K138" i="5"/>
  <c r="K137" i="5"/>
  <c r="K136" i="5"/>
  <c r="K135" i="5"/>
  <c r="K134" i="5"/>
  <c r="K133" i="5"/>
  <c r="K132" i="5"/>
  <c r="K131" i="5"/>
  <c r="K130" i="5"/>
  <c r="K129" i="5"/>
  <c r="K128" i="5"/>
  <c r="K127" i="5"/>
  <c r="K115" i="5"/>
  <c r="K184" i="5"/>
  <c r="K183" i="5"/>
  <c r="K182" i="5"/>
  <c r="K181" i="5"/>
  <c r="K180" i="5"/>
  <c r="K179" i="5"/>
  <c r="K178" i="5"/>
  <c r="K177" i="5"/>
  <c r="K176" i="5"/>
  <c r="K175" i="5"/>
  <c r="K174" i="5"/>
  <c r="K173" i="5"/>
  <c r="K126" i="5"/>
  <c r="K125" i="5"/>
  <c r="K124" i="5"/>
  <c r="K123" i="5"/>
  <c r="K122" i="5"/>
  <c r="K121" i="5"/>
  <c r="K120" i="5"/>
  <c r="K119" i="5"/>
  <c r="K118" i="5"/>
  <c r="K117" i="5"/>
  <c r="K116" i="5"/>
  <c r="K114" i="5"/>
  <c r="K113" i="5"/>
  <c r="K112" i="5"/>
  <c r="K111" i="5"/>
  <c r="K110" i="5"/>
  <c r="K109" i="5"/>
  <c r="K108" i="5"/>
  <c r="K107" i="5"/>
  <c r="K106" i="5"/>
  <c r="K105" i="5"/>
  <c r="K104" i="5"/>
  <c r="K103" i="5"/>
  <c r="K102" i="5"/>
  <c r="K70" i="5"/>
  <c r="K69" i="5"/>
  <c r="K68" i="5"/>
  <c r="K64" i="5"/>
  <c r="K63" i="5"/>
  <c r="K62" i="5"/>
  <c r="K61" i="5"/>
  <c r="N24" i="5" l="1"/>
  <c r="N22" i="5"/>
  <c r="N21" i="5"/>
  <c r="I54" i="6" l="1"/>
  <c r="I61" i="6"/>
  <c r="I69" i="6"/>
  <c r="I71" i="6"/>
  <c r="I76" i="6"/>
  <c r="I78" i="6"/>
  <c r="I82" i="6"/>
  <c r="I109" i="6"/>
  <c r="I118" i="6"/>
  <c r="I124" i="6"/>
  <c r="I126" i="6"/>
  <c r="I128" i="6"/>
  <c r="I132" i="6"/>
  <c r="I134" i="6"/>
  <c r="I146" i="6"/>
  <c r="I151" i="6"/>
  <c r="I153" i="6"/>
  <c r="I155" i="6"/>
  <c r="I170" i="6"/>
  <c r="I173" i="6"/>
  <c r="I179" i="6"/>
  <c r="I187" i="6"/>
  <c r="I190" i="6"/>
  <c r="I215" i="6"/>
  <c r="I216" i="6"/>
  <c r="I217" i="6"/>
  <c r="I218" i="6"/>
  <c r="I219" i="6"/>
  <c r="I220" i="6"/>
  <c r="I221" i="6"/>
  <c r="I222" i="6"/>
  <c r="I223" i="6"/>
  <c r="I224" i="6"/>
  <c r="I225" i="6"/>
  <c r="I226" i="6"/>
  <c r="I227" i="6"/>
  <c r="I228" i="6"/>
  <c r="I229" i="6"/>
  <c r="I230" i="6"/>
  <c r="I231" i="6"/>
  <c r="I232" i="6"/>
  <c r="I233" i="6"/>
  <c r="I234" i="6"/>
  <c r="I235" i="6"/>
  <c r="I236" i="6"/>
  <c r="I238" i="6"/>
  <c r="I244" i="6"/>
  <c r="I248" i="6"/>
  <c r="I251" i="6"/>
  <c r="I253" i="6"/>
  <c r="I303" i="6"/>
  <c r="I311" i="6"/>
  <c r="I313" i="6"/>
  <c r="I315" i="6"/>
  <c r="I317" i="6"/>
  <c r="I323" i="6"/>
  <c r="I326" i="6"/>
  <c r="I328" i="6"/>
  <c r="I331" i="6"/>
  <c r="I333"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L335" i="6"/>
  <c r="L334" i="6"/>
  <c r="L333" i="6"/>
  <c r="L332" i="6"/>
  <c r="L331" i="6"/>
  <c r="L330" i="6"/>
  <c r="L329" i="6"/>
  <c r="L328" i="6"/>
  <c r="L327" i="6"/>
  <c r="L326" i="6"/>
  <c r="L325" i="6"/>
  <c r="L324" i="6"/>
  <c r="L323" i="6"/>
  <c r="L322" i="6"/>
  <c r="L321" i="6"/>
  <c r="L320" i="6"/>
  <c r="L319" i="6"/>
  <c r="L318" i="6"/>
  <c r="L317" i="6"/>
  <c r="L316" i="6"/>
  <c r="L315" i="6"/>
  <c r="L314" i="6"/>
  <c r="L313" i="6"/>
  <c r="L312" i="6"/>
  <c r="L311" i="6"/>
  <c r="L310" i="6"/>
  <c r="L309" i="6"/>
  <c r="L308" i="6"/>
  <c r="L307" i="6"/>
  <c r="L306" i="6"/>
  <c r="L305" i="6"/>
  <c r="L304" i="6"/>
  <c r="L303" i="6"/>
  <c r="L302" i="6"/>
  <c r="L301" i="6"/>
  <c r="L300" i="6"/>
  <c r="L299" i="6"/>
  <c r="L298" i="6"/>
  <c r="L297" i="6"/>
  <c r="L296" i="6"/>
  <c r="L295" i="6"/>
  <c r="L294" i="6"/>
  <c r="L293" i="6"/>
  <c r="L292" i="6"/>
  <c r="L291" i="6"/>
  <c r="L290" i="6"/>
  <c r="L289" i="6"/>
  <c r="L288" i="6"/>
  <c r="L287" i="6"/>
  <c r="L286" i="6"/>
  <c r="L285" i="6"/>
  <c r="L284" i="6"/>
  <c r="L283" i="6"/>
  <c r="L282" i="6"/>
  <c r="L281" i="6"/>
  <c r="L280" i="6"/>
  <c r="L279" i="6"/>
  <c r="L278" i="6"/>
  <c r="L277" i="6"/>
  <c r="L276" i="6"/>
  <c r="L275" i="6"/>
  <c r="L274" i="6"/>
  <c r="L273" i="6"/>
  <c r="L272" i="6"/>
  <c r="L271" i="6"/>
  <c r="L270" i="6"/>
  <c r="L269" i="6"/>
  <c r="L268" i="6"/>
  <c r="L267" i="6"/>
  <c r="L266" i="6"/>
  <c r="L265" i="6"/>
  <c r="L264" i="6"/>
  <c r="L263" i="6"/>
  <c r="L262" i="6"/>
  <c r="L261" i="6"/>
  <c r="L260" i="6"/>
  <c r="L259" i="6"/>
  <c r="L258" i="6"/>
  <c r="L257" i="6"/>
  <c r="L256" i="6"/>
  <c r="L255" i="6"/>
  <c r="L254" i="6"/>
  <c r="L253" i="6"/>
  <c r="L252" i="6"/>
  <c r="L251" i="6"/>
  <c r="L250" i="6"/>
  <c r="L249" i="6"/>
  <c r="L248" i="6"/>
  <c r="L247" i="6"/>
  <c r="L246" i="6"/>
  <c r="L245" i="6"/>
  <c r="L244" i="6"/>
  <c r="L243" i="6"/>
  <c r="L242" i="6"/>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I171" i="6"/>
  <c r="I172" i="6"/>
  <c r="I60" i="6" l="1"/>
  <c r="I140" i="6" l="1"/>
  <c r="I62" i="6"/>
  <c r="I63" i="6"/>
  <c r="I64" i="6"/>
  <c r="I65" i="6"/>
  <c r="I66" i="6"/>
  <c r="I67" i="6"/>
  <c r="I68" i="6"/>
  <c r="I70" i="6"/>
  <c r="I72" i="6"/>
  <c r="I73" i="6"/>
  <c r="I74" i="6"/>
  <c r="I75" i="6"/>
  <c r="I77" i="6"/>
  <c r="I79" i="6"/>
  <c r="I80" i="6"/>
  <c r="I81" i="6"/>
  <c r="I83" i="6"/>
  <c r="I84" i="6"/>
  <c r="I85" i="6"/>
  <c r="I86" i="6"/>
  <c r="I87" i="6"/>
  <c r="I88" i="6"/>
  <c r="I89" i="6"/>
  <c r="I90" i="6"/>
  <c r="I91" i="6"/>
  <c r="I92" i="6"/>
  <c r="I93" i="6"/>
  <c r="I94" i="6"/>
  <c r="I95" i="6"/>
  <c r="I96" i="6"/>
  <c r="I97" i="6"/>
  <c r="I98" i="6"/>
  <c r="I99" i="6"/>
  <c r="I100" i="6"/>
  <c r="I101" i="6"/>
  <c r="I102" i="6"/>
  <c r="I103" i="6"/>
  <c r="I104" i="6"/>
  <c r="I105" i="6"/>
  <c r="I106" i="6"/>
  <c r="I107" i="6"/>
  <c r="I108" i="6"/>
  <c r="I110" i="6"/>
  <c r="I111" i="6"/>
  <c r="I112" i="6"/>
  <c r="I113" i="6"/>
  <c r="I114" i="6"/>
  <c r="I115" i="6"/>
  <c r="I116" i="6"/>
  <c r="I117" i="6"/>
  <c r="I119" i="6"/>
  <c r="I120" i="6"/>
  <c r="I121" i="6"/>
  <c r="I122" i="6"/>
  <c r="I123" i="6"/>
  <c r="I125" i="6"/>
  <c r="I127" i="6"/>
  <c r="I129" i="6"/>
  <c r="I130" i="6"/>
  <c r="I131" i="6"/>
  <c r="I133" i="6"/>
  <c r="I135" i="6"/>
  <c r="I136" i="6"/>
  <c r="I137" i="6"/>
  <c r="I138" i="6"/>
  <c r="I139" i="6"/>
  <c r="I141" i="6"/>
  <c r="I142" i="6"/>
  <c r="I143" i="6"/>
  <c r="I144" i="6"/>
  <c r="I145" i="6"/>
  <c r="I147" i="6"/>
  <c r="I148" i="6"/>
  <c r="I149" i="6"/>
  <c r="I150" i="6"/>
  <c r="I152" i="6"/>
  <c r="I154" i="6"/>
  <c r="I156" i="6"/>
  <c r="I157" i="6"/>
  <c r="I158" i="6"/>
  <c r="I159" i="6"/>
  <c r="I160" i="6"/>
  <c r="I161" i="6"/>
  <c r="I162" i="6"/>
  <c r="I163" i="6"/>
  <c r="I164" i="6"/>
  <c r="I165" i="6"/>
  <c r="I166" i="6"/>
  <c r="I167" i="6"/>
  <c r="I168" i="6"/>
  <c r="I169" i="6"/>
  <c r="I174" i="6"/>
  <c r="I175" i="6"/>
  <c r="I176" i="6"/>
  <c r="I177" i="6"/>
  <c r="I178" i="6"/>
  <c r="I180" i="6"/>
  <c r="I181" i="6"/>
  <c r="I182" i="6"/>
  <c r="I183" i="6"/>
  <c r="I184" i="6"/>
  <c r="I185" i="6"/>
  <c r="I186" i="6"/>
  <c r="I188" i="6"/>
  <c r="I189" i="6"/>
  <c r="I191" i="6"/>
  <c r="I192" i="6"/>
  <c r="I193" i="6"/>
  <c r="I194" i="6"/>
  <c r="I195" i="6"/>
  <c r="I196" i="6"/>
  <c r="I197" i="6"/>
  <c r="I198" i="6"/>
  <c r="I199" i="6"/>
  <c r="I200" i="6"/>
  <c r="I201" i="6"/>
  <c r="I202" i="6"/>
  <c r="I203" i="6"/>
  <c r="I204" i="6"/>
  <c r="I205" i="6"/>
  <c r="I206" i="6"/>
  <c r="I207" i="6"/>
  <c r="I208" i="6"/>
  <c r="I209" i="6"/>
  <c r="I210" i="6"/>
  <c r="I211" i="6"/>
  <c r="I212" i="6"/>
  <c r="I213" i="6"/>
  <c r="I214" i="6"/>
  <c r="I237" i="6"/>
  <c r="I239" i="6"/>
  <c r="I240" i="6"/>
  <c r="I241" i="6"/>
  <c r="I242" i="6"/>
  <c r="I243" i="6"/>
  <c r="I245" i="6"/>
  <c r="I246" i="6"/>
  <c r="I247" i="6"/>
  <c r="I249" i="6"/>
  <c r="I250" i="6"/>
  <c r="I252"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4" i="6"/>
  <c r="I305" i="6"/>
  <c r="I306" i="6"/>
  <c r="I307" i="6"/>
  <c r="I308" i="6"/>
  <c r="I309" i="6"/>
  <c r="I310" i="6"/>
  <c r="I312" i="6"/>
  <c r="I314" i="6"/>
  <c r="I316" i="6"/>
  <c r="I318" i="6"/>
  <c r="K49" i="5"/>
  <c r="I319" i="6" s="1"/>
  <c r="K50" i="5"/>
  <c r="I320" i="6" s="1"/>
  <c r="K51" i="5"/>
  <c r="I321" i="6" s="1"/>
  <c r="K52" i="5"/>
  <c r="I322" i="6" s="1"/>
  <c r="K53" i="5"/>
  <c r="I324" i="6" s="1"/>
  <c r="K54" i="5"/>
  <c r="I325" i="6" s="1"/>
  <c r="K55" i="5"/>
  <c r="I327" i="6" s="1"/>
  <c r="K56" i="5"/>
  <c r="I329" i="6" s="1"/>
  <c r="K57" i="5"/>
  <c r="I330" i="6" s="1"/>
  <c r="K58" i="5"/>
  <c r="I332" i="6" s="1"/>
  <c r="K59" i="5"/>
  <c r="I334" i="6" s="1"/>
  <c r="K60" i="5"/>
  <c r="I335" i="6" s="1"/>
  <c r="I48" i="6" l="1"/>
  <c r="I49" i="6"/>
  <c r="I50" i="6"/>
  <c r="I51" i="6"/>
  <c r="I52" i="6"/>
  <c r="I53" i="6"/>
  <c r="I55" i="6"/>
  <c r="I56" i="6"/>
  <c r="I57" i="6"/>
  <c r="I58" i="6"/>
  <c r="I59" i="6"/>
</calcChain>
</file>

<file path=xl/sharedStrings.xml><?xml version="1.0" encoding="utf-8"?>
<sst xmlns="http://schemas.openxmlformats.org/spreadsheetml/2006/main" count="3631" uniqueCount="1121">
  <si>
    <t>GTC23R</t>
  </si>
  <si>
    <t>MAQUINAS ELECTRICAS ROTATORIAS. PARTE 16: SISTEMAS DE EXCITACION PARA MAQUINAS SINCRONICAS. CAPITULO 2: MODELOS PARA LOS ESTUDIOS DE REDES.</t>
  </si>
  <si>
    <t>GTC48A</t>
  </si>
  <si>
    <t>GUIA PARA LA APLICACION Y OPERACION DE MAQUINAS SINCRONICAS DE POLOS LISOS TIPO TURBINA QUE USAN HIDROGENO COMO REFRIGERANTE.</t>
  </si>
  <si>
    <t>GTC49R</t>
  </si>
  <si>
    <t>TRANSFORMADORES. GUIA PARA LA INSTALACION Y PUESTA EN SERVICIO DE TRANSFORMADORES DE DISTRIBUCION SUMERGIDOS EN LIQUIDO REFRIGERANTE PARA USO A LA INTEMPERIE -MONTAJE EN POSTE-.</t>
  </si>
  <si>
    <t>GTC60A</t>
  </si>
  <si>
    <t>METROLOGIA. GUIA PARA LA CALIBRACION DE PATRONES DE MEDIDA.</t>
  </si>
  <si>
    <t>NTC1011A</t>
  </si>
  <si>
    <t>MADERAS. DETERMINACION DE LOS ESFUERZOS UNITARIOS BASICOS.</t>
  </si>
  <si>
    <t>NTC1076A</t>
  </si>
  <si>
    <t>GLUCOSA. METODOS DE ENSAYO.</t>
  </si>
  <si>
    <t>NTC1101A</t>
  </si>
  <si>
    <t>METALURGIA. ALAMBRE BRILLANTE DE ACERO DE ALTA RESISTENCIA PARA CABLES.</t>
  </si>
  <si>
    <t>NTC1142A</t>
  </si>
  <si>
    <t>GRASAS. DETERMINACION DEL CONTENIDO DE GRASA.</t>
  </si>
  <si>
    <t>NTC1178A</t>
  </si>
  <si>
    <t>BARRAS DE ACERO AL CARBONO PARA RESORTES.</t>
  </si>
  <si>
    <t>NTC1182A</t>
  </si>
  <si>
    <t>BARRAS DE ACEROS ALEADOS ACABADAS EN FRIO.</t>
  </si>
  <si>
    <t>NTC1189A</t>
  </si>
  <si>
    <t>METALURGIA. PRODUCTOS TUBULARES DE ACERO. RECUBRIMIENTO DE CINC.</t>
  </si>
  <si>
    <t>NTC11A</t>
  </si>
  <si>
    <t>TUBERIA METALICA. TUBOS DE ACERO AL CARBONO, DE ACERO ALEADO FERRITICO Y DE ACERO ALEADO AUSTENITICO, CON Y SIN COSTURA. REQUISITOS GENERALES.</t>
  </si>
  <si>
    <t>NTC1200R</t>
  </si>
  <si>
    <t>PAPELES Y CARTONES PARA IMPRESION. DETERMINACION DE LA ABSORBENCIA DE TINTA.</t>
  </si>
  <si>
    <t>NTC1217R</t>
  </si>
  <si>
    <t>AISLADORES DE PORCELANA TIPO POSTE - AISLADORES DE APARATOS - FABRICADOS POR EL PROCESO HUMEDO.</t>
  </si>
  <si>
    <t>NTC1243R</t>
  </si>
  <si>
    <t>COMPONENTES CERAMICOS PARA PROPOSITOS ELECTRICOS. TOLERANCIAS DIMENSIONALES.</t>
  </si>
  <si>
    <t>NTC1285R</t>
  </si>
  <si>
    <t>ELECTROTECNIA. METODO DE ENSAYO PARA AISLADORES DE POTENCIA ELECTRICA.</t>
  </si>
  <si>
    <t>NTC12A</t>
  </si>
  <si>
    <t>TUBOS DE ACERO DE BAJO CARBONO Y CARBONO-MOLIBDENO SIN COSTURA PARA SERVICIO DE REFINERIA.</t>
  </si>
  <si>
    <t>NTC13A</t>
  </si>
  <si>
    <t>TUBOS DE ACERO DE ALEACION INTERMEDIA SIN COSTURA PARA SERVICIO DE REFINERIAS.</t>
  </si>
  <si>
    <t>NTC1440A</t>
  </si>
  <si>
    <t>MUEBLES DE OFICINA. CONSIDERACIONES GENERALES RELATIVAS A LA POSICION DE TRABAJO: SILLA - ESCRITORIO.</t>
  </si>
  <si>
    <t>NTC1444A</t>
  </si>
  <si>
    <t>ANTRACITA PARA CAJAS Y TAPAS DE BATERIA DE CAUCHO DURO.</t>
  </si>
  <si>
    <t>NTC1469A</t>
  </si>
  <si>
    <t>CASQUILLOS Y PORTALAMPARAS PARA LAMPARAS DE ILUMINACION GENERAL. DESIGNACIONES.</t>
  </si>
  <si>
    <t>NTC1470A</t>
  </si>
  <si>
    <t>ELECTROTECNIA. CASQUILLOS Y PORTALAMPARAS ROSCADOS E27 Y E40. DIMENSIONES Y GALGAS DE VERIFICACION.</t>
  </si>
  <si>
    <t>NTC1497A</t>
  </si>
  <si>
    <t>ACEITE MINERAL LIVIANO Y ACEITE MINERAL PESADO.</t>
  </si>
  <si>
    <t>NTC1507A</t>
  </si>
  <si>
    <t>TERMINOLOGIA DEL MOBILIARIO DE OFICINA.</t>
  </si>
  <si>
    <t>NTC1586A</t>
  </si>
  <si>
    <t>MUEBLES. MUEBLES DE MADERA. DETERMINACION DE LA RESISTENCIA DE LOS ACABADOS A LAS MANCHAS Y LOS DISOLVENTES.</t>
  </si>
  <si>
    <t>NTC1587A</t>
  </si>
  <si>
    <t>MUEBLES. MUEBLES DE MADERA. DETERMINACION DE LA RESISTENCIA DE LOS ACABADOS AL CALOR.</t>
  </si>
  <si>
    <t>NTC1593A</t>
  </si>
  <si>
    <t>MECANICA. CABLES PEQUENOS DE ACERO.</t>
  </si>
  <si>
    <t>NTC1612A</t>
  </si>
  <si>
    <t>MUEBLES. MUEBLES DE MADERA. DETERMINACION DE LA RESISTENCIA AL IMPACTO DE LOS ACABADOS.</t>
  </si>
  <si>
    <t>NTC1626A</t>
  </si>
  <si>
    <t>INDUSTRIA FARMACEUTICA. ESTEARATO DE MAGNESIO PARA LA INDUSTRIA DE COSMETICOS.</t>
  </si>
  <si>
    <t>NTC1666A</t>
  </si>
  <si>
    <t>MECANICA. ELEMENTOS DE TRANSMISION. CABLES PARA GRUAS Y EXCAVADORAS, Y PROPOSITOS INDUSTRIALES EN GENERAL.</t>
  </si>
  <si>
    <t>NTC1674A</t>
  </si>
  <si>
    <t>TRANSPORTE Y EMBALAJE. CANECAS PLASTICAS PARA LA RECOLECCION DE BASURAS.</t>
  </si>
  <si>
    <t>NTC1676R</t>
  </si>
  <si>
    <t>CARBON. CARBONES DE HULLA - DUROS -. CLASIFICACION POR TIPO.</t>
  </si>
  <si>
    <t>NTC170A</t>
  </si>
  <si>
    <t>TUBERIA METALICA. TUBOS DE ACERO CON COSTURA, TIPO LIVIANO APTOS PARA SER ROSCADOS, PARA LA PROTECCION DE CONDUCTORES ELECTRICOS.</t>
  </si>
  <si>
    <t>NTC1758A</t>
  </si>
  <si>
    <t>ELECTROTECNIA. CABLES TELEFONICOS URBANOS EN PARES AISLADOS CON PAPEL, CON CUBIERTA BARRERA CONTRA HUMEDAD, CON O SIN ARMADURA.</t>
  </si>
  <si>
    <t>NTC1763A</t>
  </si>
  <si>
    <t>INDUSTRIAS ALIMENTARIAS. AZUFRE TIPO SOLUBLE PARA LA INDUSTRIA AZUCARERA.</t>
  </si>
  <si>
    <t>NTC1805A</t>
  </si>
  <si>
    <t>MUEBLES. ESTANTERIAS METALICAS. REQUISITOS FISICOS DE CALIDAD.</t>
  </si>
  <si>
    <t>NTC1844A</t>
  </si>
  <si>
    <t>MUEBLES. EQUIPOS DE SEGURIDAD. CERRADURAS DE COMBINACION.</t>
  </si>
  <si>
    <t>NTC1849A</t>
  </si>
  <si>
    <t>METROLOGIA. PESAS QUILATES.</t>
  </si>
  <si>
    <t>NTC189A</t>
  </si>
  <si>
    <t>ELECTROTECNIA. BOMBILLAS ELÉCTRICAS DE FILAMENTO DE TUNGSTENO PARA USO DOMÉSTICO Y USOS SIMILARES DE ILUMINACIÓN EN GENERAL.</t>
  </si>
  <si>
    <t>NTC18A</t>
  </si>
  <si>
    <t>TUBOS DE ACERO AUSTENITICO AL CROMO - NIQUEL SIN COSTURA PARA SERVICIO DE REFINERIAS.</t>
  </si>
  <si>
    <t>NTC1966A</t>
  </si>
  <si>
    <t>MADERAS. POSTES DE MANGLE PARA LINEAS AEREAS DE ENERGIA Y TELECOMUNICACIONES.</t>
  </si>
  <si>
    <t>NTC1971A</t>
  </si>
  <si>
    <t>METALURGIA. ACERO ESTRUCTURAL AL MANGANESO VANADIO DE BAJA ALEACION Y ALTA RESISTENCIA.</t>
  </si>
  <si>
    <t>NTC1987A</t>
  </si>
  <si>
    <t>MUEBLES. MUEBLES PARA HOGAR. MESAS.</t>
  </si>
  <si>
    <t>NTC2039A</t>
  </si>
  <si>
    <t>INDUSTRIA ALIMENTARIA. AGENTES ANTIMICROBIANOS UTILIZADOS EN LA PRESERVACION DEL JUGO DE LA CANA DE AZUCAR.</t>
  </si>
  <si>
    <t>NTC2040A</t>
  </si>
  <si>
    <t>INDUSTRIAS ALIMENTARIAS. CITRATO DE POTASIO.</t>
  </si>
  <si>
    <t>NTC2044A</t>
  </si>
  <si>
    <t>EQUIPOS Y UTILES DE OFICINA. MAQUINAS DE ESCRIBIR.</t>
  </si>
  <si>
    <t>NTC2045A</t>
  </si>
  <si>
    <t>EQUIPOS Y UTILES DE OFICINA. CINTAS PARA MAQUINAS DE ESCRIBIR.</t>
  </si>
  <si>
    <t>NTC2053A</t>
  </si>
  <si>
    <t>VIDRIO. PIPETAS. CODIGO DE COLORES.</t>
  </si>
  <si>
    <t>NTC2069A</t>
  </si>
  <si>
    <t>ELECTRICIDAD. BALASTOS PARA BOMBILLAS DE VAPOR DE MERCURIO A ALTA PRESION.</t>
  </si>
  <si>
    <t>NTC2073A</t>
  </si>
  <si>
    <t>ELECTRICIDAD. CINTAS DE ALUMINIO RECUBIERTO PARA PANTALLAS DE CABLES TELEFONICOS.</t>
  </si>
  <si>
    <t>NTC2087A</t>
  </si>
  <si>
    <t>METALURGIA. ALAMBRE BRONCEADO DE ACERO PARA PESTANAS DE LLANTAS PARA AUTOMOTORES.</t>
  </si>
  <si>
    <t>NTC2093R</t>
  </si>
  <si>
    <t>MUEBLES. MESAS DE DIBUJO.</t>
  </si>
  <si>
    <t>NTC2117A</t>
  </si>
  <si>
    <t>BALASTOS PARA BOMBILLAS DE DESCARGA -EXCLUIDAS LAS BOMBILLAS FLUORESCENTES TUBULARES- REQUISITOS GENERALES Y DE SEGURIDAD.</t>
  </si>
  <si>
    <t>NTC2119A</t>
  </si>
  <si>
    <t>ELECTROTECNIA. BOMBILLAS DE VAPOR DE MERCURIO A ALTA PRESION.</t>
  </si>
  <si>
    <t>NTC2131A</t>
  </si>
  <si>
    <t>SECCIONADORES DE ALTA TENSION. SECCIONADORES PARA TENSIONES NOMINALES ENTRE 1KV Y 52KV.</t>
  </si>
  <si>
    <t>NTC2135R</t>
  </si>
  <si>
    <t>ELECTROTECNIA. TRANSFORMADORES. GUIA PARA FORMULAS DE EVALUACION DE PERDIDAS.</t>
  </si>
  <si>
    <t>NTC2148R</t>
  </si>
  <si>
    <t>ELECTROTECNIA. MEDIDORES DE ENERGIA REACTIVA.</t>
  </si>
  <si>
    <t>NTC2155A</t>
  </si>
  <si>
    <t>CONECTORES DE POTENCIA PARA SUBESTACIONES ELECTRICAS.</t>
  </si>
  <si>
    <t>NTC2166A</t>
  </si>
  <si>
    <t>DESCARGADORES DE SOBRETENSIONES DE RESISTENCIA VARIABLE CON EXPLOSORES PARA REDES DE CORRIENTE ALTERNA.</t>
  </si>
  <si>
    <t>NTC2174A</t>
  </si>
  <si>
    <t>EQUIPOS Y UTILES DE OFICINA. BOLIGRAFOS.</t>
  </si>
  <si>
    <t>NTC2223A</t>
  </si>
  <si>
    <t>EQUIPOS Y UTILES DE OFICINA. TINTA LIQUIDA PARA ESCRIBIR.</t>
  </si>
  <si>
    <t>NTC2232A</t>
  </si>
  <si>
    <t>ELECTROTECNIA. PORTALAMPARAS EDISON ROSCADOS.</t>
  </si>
  <si>
    <t>NTC2233A</t>
  </si>
  <si>
    <t>INDICADORES DE DEMANDA MAXIMA CLASE 1,0.</t>
  </si>
  <si>
    <t>NTC2259A</t>
  </si>
  <si>
    <t>EQUIPOS Y UTILES DE OFICINA. REPUESTOS DE TINTA PARA BOLIGRAFOS.</t>
  </si>
  <si>
    <t>NTC2263A</t>
  </si>
  <si>
    <t>METROLOGIA. MANOMETROS INDICADORES DE PRESION, MANOMETROS DE VACIO Y MANOMETROS DE PRESION-VACIO PARA USOS GENERALES.</t>
  </si>
  <si>
    <t>NTC2271A</t>
  </si>
  <si>
    <t>MINERIA. BENTONITA.</t>
  </si>
  <si>
    <t>NTC2305A</t>
  </si>
  <si>
    <t>MUEBLES. MUEBLES PARA HOGAR. GABINETES.</t>
  </si>
  <si>
    <t>NTC2306A</t>
  </si>
  <si>
    <t>MUEBLES. MUEBLES PARA HOGAR. CAMAS.</t>
  </si>
  <si>
    <t>NTC2334A</t>
  </si>
  <si>
    <t>EQUIPOS Y UTILES DE OFICINA. LAPICES DE MINA DE GRAFITO.</t>
  </si>
  <si>
    <t>NTC2383A</t>
  </si>
  <si>
    <t>ELECTROTECNIA. CINTAS DE ACERO RECUBIERTAS PARA ARMADURAS DE CABLES TELEFONICOS.</t>
  </si>
  <si>
    <t>NTC2393R</t>
  </si>
  <si>
    <t>ELECTROTECNIA. BOMBILLAS ELECTRICAS DE HALURO METALICO DE 400W.</t>
  </si>
  <si>
    <t>NTC2394R</t>
  </si>
  <si>
    <t>ELECTROTECNIA. BOMBILLAS ELECTRICAS DE HALURO METALICO DE 1000W.</t>
  </si>
  <si>
    <t>NTC2416R</t>
  </si>
  <si>
    <t>VOCABULARIO. GENERACION, TRANSMISION Y DISTRIBUCION DE ENERGIA ELECTRICA. GENERALIDADES.</t>
  </si>
  <si>
    <t>NTC2440R</t>
  </si>
  <si>
    <t>TECNOLOGIA GRAFICA. DETERMINACION DEL TACK DE TINTAS PASTOSAS Y VEHICULOS MEDIANTE UN MEDIDOR DE TACK ROTATORIO.</t>
  </si>
  <si>
    <t>NTC2467A</t>
  </si>
  <si>
    <t>ELECTROTECNIA. CABLES DE POTENCIA MONOPOLARES CON CONDUCTOR DE COBRE Y ALUMINIO (15 KV A 69 KV). CAPACIDADES DE TRANSPORTE DE CORRIENTE.</t>
  </si>
  <si>
    <t>NTC2486A</t>
  </si>
  <si>
    <t>INDUSTRIAS ALIMENTARIAS. GRASAS Y ACEITES. METODO DE DETERMINACION DEL INDICE DE GRASA SOLIDA POR DILATOMETRIA.</t>
  </si>
  <si>
    <t>NTC2514A</t>
  </si>
  <si>
    <t>MUEBLES PARA HOGAR. MUEBLES Y ACCESORIOS DE COCINA.</t>
  </si>
  <si>
    <t>NTC2545R</t>
  </si>
  <si>
    <t>ELECTROTECNIA. GENERACION, TRANSMISION Y DISTRIBUCION DE ENERGIA ELECTRICA. SUBESTACIONES. VOCABULARIO.</t>
  </si>
  <si>
    <t>NTC2564A</t>
  </si>
  <si>
    <t>ELECTROTECNIA. CABLES DE POTENCIA. RELACIONES DE RESISTENCIA CA/CD A 60 CICLOS.</t>
  </si>
  <si>
    <t>NTC2574A</t>
  </si>
  <si>
    <t>ELECTROTECNIA. HERRAJES Y ACCESORIOS PARA REDES Y LINEAS AEREAS DE DISTRIBUCION DE ENERGIA ELECTRICA. TORNILLOS GALVANIZADOS CON CABEZA CUADRADA PARA MADERA.</t>
  </si>
  <si>
    <t>NTC2605A</t>
  </si>
  <si>
    <t>MAQUINAS DE OFICINA Y MAQUINAS DE IMPRESION USADAS PARA EL PROCESAMIENTO DE LA INFORMACION. ANCHOS DE FABRICACION PARA CINTAS DE IMPRESION - EN CARRETES - MAYORES DE 19 MM.</t>
  </si>
  <si>
    <t>NTC2612R</t>
  </si>
  <si>
    <t>EMBALAJES DE PLASTICO. RECIPIENTES DE PLASTICO PARA EXTINTORES DE POLVO QUIMICO SECO CON CAPACIDAD DE CARGA HASTA DE 5 KG.</t>
  </si>
  <si>
    <t>NTC2629A</t>
  </si>
  <si>
    <t>TUBERIA METALICA. TUBERIA DE HIERRO DUCTIL. REVESTIMIENTO DE MORTERO-CEMENTO CENTRIFUGADO. CONTROLES DE COMPOSICION DEL MORTERO RECIENTEMENTE APLICADO.</t>
  </si>
  <si>
    <t>NTC2633A</t>
  </si>
  <si>
    <t>SIDERURGIA. BARRAS Y CHAPAS DE ACERO AL CARBONO DE MEDIA Y BAJA RESISTENCIA A LA TENSION.</t>
  </si>
  <si>
    <t>NTC2648A</t>
  </si>
  <si>
    <t>IMPRENTA Y EDITORIALES. TINTAS. DETERMINACION DE LA VISCOSIDAD MEDIANTE EL USO DE LA COPA DE FLUJO ZHAN.</t>
  </si>
  <si>
    <t>NTC2664R</t>
  </si>
  <si>
    <t>ELECTROTECNIA. HERRAJES Y ACCESORIOS PARA REDES Y LINEAS AEREAS DE DISTRIBUCION DE ENERGIA ELECTRICA. GRAPA PARA SUSPENSION DE CABLES MENSAJEROS.</t>
  </si>
  <si>
    <t>NTC2675A</t>
  </si>
  <si>
    <t>MATERIAS PRIMAS PARA PINTURAS. ALQUITRAN DE HULLA PARA PINTURAS.</t>
  </si>
  <si>
    <t>NTC2685R</t>
  </si>
  <si>
    <t>ENSAYOS DE AISLADORES TIPO POSTE FABRICADOS EN MATERIAL ORGANICO, UTILIZADOS EN SISTEMAS CON TENSION NOMINAL MAYOR A 1000 V Y MENOR A 300 KV.</t>
  </si>
  <si>
    <t>NTC2690A</t>
  </si>
  <si>
    <t>IMPRENTA Y EDITORIALES. IMPRESIONES. PREPARACION DE IMPRESIONES ESTANDAR PARA ENSAYOS OPTICOS.</t>
  </si>
  <si>
    <t>NTC2708A</t>
  </si>
  <si>
    <t>PRODUCTOS QUIMICOS PARA USO AGROPECUARIO. PLAGUICIDAS. EMPAQUES DE PAPEL.</t>
  </si>
  <si>
    <t>NTC2710A</t>
  </si>
  <si>
    <t>INDUSTRIAS ALIMENTARIAS. PRODUCTOS GRASOS COMESTIBLES. ESTABILIDAD DE LAS GRASAS Y ACEITES. METODO DEL OXIGENO ACTIVO - MOA -.</t>
  </si>
  <si>
    <t>NTC2743R</t>
  </si>
  <si>
    <t>ELECTROTECNIA. CAMPOS DE PRUEBA PARA TRANSFORMADORES. REQUISITOS MINIMOS Y CLASIFICACION.</t>
  </si>
  <si>
    <t>NTC2761R</t>
  </si>
  <si>
    <t>MATERIALES AISLANTES DE CERAMICA Y VIDRIO. METODOS DE ENSAYO.</t>
  </si>
  <si>
    <t>NTC2763R</t>
  </si>
  <si>
    <t>TELECOMUNICACIONES. RED EXTERNA. ARMARIOS DE DISTRIBUCION PARA REDES TELEFONICAS DE PLANTA EXTERNA.</t>
  </si>
  <si>
    <t>NTC2784R</t>
  </si>
  <si>
    <t>ELECTROTECNIA. GUIA PARA EMBALAJE, ALMACENAMIENTO Y TRANSPORTE DE TRANSFORMADORES DE DISTRIBUCION.</t>
  </si>
  <si>
    <t>NTC2798R</t>
  </si>
  <si>
    <t>ELECTROTECNIA. MOTORES Y GENERADORES. DIMENSIONES DE ESCOBILLAS Y PORTAESCOBILLAS PARA MAQUINARIA ELECTRICA.</t>
  </si>
  <si>
    <t>NTC2812R</t>
  </si>
  <si>
    <t>ELECTROTECNIA. VOCABULARIO PARA TELEFONIA DE PLANTA EXTERNA.</t>
  </si>
  <si>
    <t>NTC2867A</t>
  </si>
  <si>
    <t>MUEBLES. MUEBLES PARA EL HOGAR. SOFAS.</t>
  </si>
  <si>
    <t>NTC2868A</t>
  </si>
  <si>
    <t>MUEBLES. MUEBLES PARA EL HOGAR. SILLAS Y BUTACAS.</t>
  </si>
  <si>
    <t>NTC2892A</t>
  </si>
  <si>
    <t>EMBALAJES DE PLASTICO. ENVASES PORTATILES DE PLASTICO PARA COCINOL.</t>
  </si>
  <si>
    <t>NTC2910A</t>
  </si>
  <si>
    <t>REFRIGERACION. PRUEBAS DE COMPRESORES PARA REFRIGERACION.</t>
  </si>
  <si>
    <t>NTC2911A</t>
  </si>
  <si>
    <t>REFRIGERACION. GUIA PARA LA PRESENTACION DE LOS DATOS DE RENDIMIENTO DE COMPRESORES DE REFRIGERACION.</t>
  </si>
  <si>
    <t>NTC2957R</t>
  </si>
  <si>
    <t>ELECTROTECNIA. GUIA PARA EL CALCULO DE LOS PARAMETROS DE TRANSMISION EN CABLES TELEFONICOS.</t>
  </si>
  <si>
    <t>NTC2999A</t>
  </si>
  <si>
    <t>ELECTROTECNIA. PROCEDIMIENTO PARA ENSAYO DE TENSION DE IMPULSO EN CONDUCTORES AISLADOS.</t>
  </si>
  <si>
    <t>NTC318A</t>
  </si>
  <si>
    <t>TUBOS FLUORESCENTES PARA ALUMBRADO GENERAL.</t>
  </si>
  <si>
    <t>NTC3230R</t>
  </si>
  <si>
    <t>ELECTROTECNIA. NORMA PARA ENSAYAR RESINAS EPOXICAS.</t>
  </si>
  <si>
    <t>NTC3235A</t>
  </si>
  <si>
    <t>DOCUMENTACION. MENSAJE TELEGRAFICO.</t>
  </si>
  <si>
    <t>NTC3281A</t>
  </si>
  <si>
    <t>ELECTROTECNIA. BOMBILLAS DE MERCURIO. METODOS PARA MEDIR SUS CARACTERISTICAS.</t>
  </si>
  <si>
    <t>NTC3291R</t>
  </si>
  <si>
    <t>REFRIGERACION. PRUEBA DE SISTEMAS DE REFRIGERACION.</t>
  </si>
  <si>
    <t>NTC3367A</t>
  </si>
  <si>
    <t>SIDERURGIA. ALAMBRON DE ACERO PARA LA FABRICACION EN FRIO DE ELEMENTOS DE FIJACION.</t>
  </si>
  <si>
    <t>NTC3389R</t>
  </si>
  <si>
    <t>COORDINACION DE AISLAMIENTO. GUIA DE APLICACION.</t>
  </si>
  <si>
    <t>NTC3457A</t>
  </si>
  <si>
    <t>MUEBLES. MUEBLES HOSPITALARIOS. ARMAZONES DE CAMAS HOSPITALARIAS.</t>
  </si>
  <si>
    <t>NTC3464A</t>
  </si>
  <si>
    <t>SIDERURGIA. PERFILES DE ACERO LAMINADOS EN CALIENTE PARA USO GENERAL. TOLERANCIAS EN VIGAS, COLUMNAS Y PERFILES EN U CON ALAS INCLINADAS.</t>
  </si>
  <si>
    <t>NTC3508R</t>
  </si>
  <si>
    <t>SIDERURGIA. PERFILES DE ACERO LAMINADOS EN CALIENTE PARA USO GENERAL. PERFILES EN U CON ALAS INCLINADAS. DIMENSIONES Y PROPIEDADES DE SECCION.</t>
  </si>
  <si>
    <t>NTC3543R</t>
  </si>
  <si>
    <t>ELECTROTECNIA. LINEAS Y REDES AEREAS DE ENERGIA ELECTRICA. VOCABULARIO.</t>
  </si>
  <si>
    <t>NTC3547A</t>
  </si>
  <si>
    <t>ELECTROTECNIA. CONTROLES PARA SISTEMAS DE ILUMINACION EXTERIOR.</t>
  </si>
  <si>
    <t>NTC3580A</t>
  </si>
  <si>
    <t>DOCUMENTACION. GUIA PARA LA ELABORACION DE HOJAS DE TRANSMISION POR TELEFAX.</t>
  </si>
  <si>
    <t>NTC3582R</t>
  </si>
  <si>
    <t>ELECTROTECNIA. GUIA PARA LA PUESTA A TIERRA DE TRANSFORMADORES CON TENSION DE SERIE 15 KV.</t>
  </si>
  <si>
    <t>NTC3635R</t>
  </si>
  <si>
    <t>SIDERURGIA. PERFILES DE ACERO LAMINADOS EN CALIENTE PARA USO GENERAL. PERFILES EN T, DE BORDES REDONDEADOS, CON ALTURA NOMINAL Y ANCHO DE CARA IGUALES. DIMENSIONES, MASA, TOLERANCIAS Y VALORES DE ESTATICA.</t>
  </si>
  <si>
    <t>NTC3657R</t>
  </si>
  <si>
    <t>ELECTROTECNIA. PERDIDAS MAXIMAS EN BALASTOS, PARA BOMBILLAS DE ALTA INTENSIDAD DE DESCARGA.</t>
  </si>
  <si>
    <t>NTC3677A</t>
  </si>
  <si>
    <t>HIDROXICLORURO DE ALUMINIO PARA LA INDUSTRIA DE COSMETICOS.</t>
  </si>
  <si>
    <t>NTC3766R</t>
  </si>
  <si>
    <t>INGENIERIA CIVIL Y ARQUITECTURA. REJILLAS DE CONCRETO - GRAMOQUINES - PARA PAVIMENTACION Y CONTROL DE LA EROSION.</t>
  </si>
  <si>
    <t>NTC3861A</t>
  </si>
  <si>
    <t>TELECOMUNICACIONES. EMPALMES PARA FIBRAS Y CABLES OPTICOS. PARTE 2. ESPECIFICACIONES INTERMEDIAS ORGANIZADORES DE EMPALME Y CUBIERTAS PARA FIBRAS Y CABLES OPTICOS.</t>
  </si>
  <si>
    <t>NTC3862A</t>
  </si>
  <si>
    <t>TELECOMUNICACIONES. EMPALMES PARA FIBRAS Y CABLES OPTICOS. PARTE 3. ESPECIFICACIONES INTERMEDIAS. EMPALMES POR FUSION PARA FIBRAS Y CABLES OPTICOS.</t>
  </si>
  <si>
    <t>NTC3879R</t>
  </si>
  <si>
    <t>GRASAS Y ACEITES VEGETALES Y ANIMALES DETERMINACION DE BUTILHIDROXIANISOL (BHA) Y BUTILHIDROXITOLUENO (BHT). METODO CROMATOGRAFICO GAS-LIQUIDO.</t>
  </si>
  <si>
    <t>NTC3921R</t>
  </si>
  <si>
    <t>DIMENSIONES Y SERIES DE POTENCIAS PARA MAQUINAS ELECTRICAS ROTATORIAS. PARTE 3. PEQUEÑOS MOTORES INCORPORADOS. BRIDAS NUMEROS BF10 A BF50.</t>
  </si>
  <si>
    <t>NTC3924R</t>
  </si>
  <si>
    <t>DIMENSIONES Y SERIES DE POTENCIAS PARA MAQUINAS ELECTRICAS ROTATORIAS PARTE 1: TAMAÑOS CONSTRUCTIVOS ENTRE 56 Y 400 Y DE LAS BRIDAS ENTRE 55 Y 1080.</t>
  </si>
  <si>
    <t>NTC3973R</t>
  </si>
  <si>
    <t>MATERIALES METÁLICOS. ALAMBRE. ENSAYO DE FLEXIÓN INVERSA</t>
  </si>
  <si>
    <t>NTC3982R</t>
  </si>
  <si>
    <t>MATERIALES AISLANTES DE CERAMICA Y VIDRIO. PARTE 1. DEFINICIONES Y CLASIFICACION.</t>
  </si>
  <si>
    <t>NTC3983R</t>
  </si>
  <si>
    <t>DIMENSIONES Y SERIES DE POTENCIA DE LAS MAQUINAS ELECTRICAS ROTATORIAS. PARTE 2. DESIGNACION DE LAS CARCASAS ENTRE 355 Y 1000 Y DE LAS BRIDAS ENTRE 1180 Y 2360.</t>
  </si>
  <si>
    <t>NTC3999R</t>
  </si>
  <si>
    <t>INGENIERIA CIVIL Y ARQUITECTURA. METODO DE ENSAYO PARA DETERMINAR LA EXISTENCIA DE HUMEDAD CAPILAR EN EL CONCRETO Y EN LA MAMPOSTERIA DE CONCRETO, MEDIANTE UNA LAMINA DE PLASTICO.</t>
  </si>
  <si>
    <t>NTC402R</t>
  </si>
  <si>
    <t>SIDERURGIA. PERFILES DE ACERO LAMINADOS EN CALIENTE PARA USO GENERAL. ANGULOS DE ALAS IGUALES Y DESIGUALES. TOLERANCIAS EN DIMENSIONES Y EN MASA.</t>
  </si>
  <si>
    <t>NTC4119R</t>
  </si>
  <si>
    <t>ELEMENTOS MECANICOS. CALENTADORES DE AGUA TIPO ALMACENAMIENTO. VALVULA DE RETENCION ALIVIADA.</t>
  </si>
  <si>
    <t>NTC4133R</t>
  </si>
  <si>
    <t>TELECOMUNICACIONES. RED DE PLANTA EXTERNA. GUIA METODOLOGICA PARA EMPALMERIA.</t>
  </si>
  <si>
    <t>NTC4169-1R</t>
  </si>
  <si>
    <t>PLASTICOS. TUBOS Y ACCESORIOS TERMOPLASTICOS. TEMPERATURA DE ABLANDAMIENTO VICAT. PARTE 1: METODO GENERAL DE ENSAYO.</t>
  </si>
  <si>
    <t>NTC4169-2R</t>
  </si>
  <si>
    <t>PLASTICOS. TUBOS Y ACCESORIOS TERMOPLASTICOS. TEMPERATURA DE ABLANDAMIENTO VICAT. PARTE 2: CONDICIONES DE ENSAYO PARA TUBOS Y ACCESORIOS DE POLI-CLORURO DE VINILO RIGIDO- -PVC-U- O POLI-CLORURO DE VNINILO CLORADO- -CPVC- PARA TUBOS DE POLICLORURO DE VINILO DE ALTA RESISTENCIA AL IMPACTO -PVC-HI-.</t>
  </si>
  <si>
    <t>NTC4169-3R</t>
  </si>
  <si>
    <t>PLASTICOS. TUBOS Y ACCESORIOS TERMOPLASTICOS. TEMPERATURA DE ABLANDAMIENTO VICAT. PARTE 3: CONDICIONES DE ENSAYO PARA TUBOS Y ACCESORIOS DE ACRILONITRILO BUTADIENO ESTIRENO (ABS) Y ACRILONITRILO BUTADIENO ESTER ACRILATO (ASA).</t>
  </si>
  <si>
    <t>NTC4186R</t>
  </si>
  <si>
    <t>INGENIERIA CIVIL Y ARQUITECTURA. ELABORACION DE PANELES DE MORTERO PARA ENSAYAR REVESTIMIENTOS.</t>
  </si>
  <si>
    <t>NTC4198R</t>
  </si>
  <si>
    <t>ESPECIFICACIONES PARA MATERIALES AISLANTES DE CERAMICA Y VIDRIO. ESPECIFICACIONES PARA MATERIALES INDIVIDUALES.</t>
  </si>
  <si>
    <t>NTC4222R</t>
  </si>
  <si>
    <t>INGENIERIA CIVIL Y ARQUITECTURA. PROCESAMIENTO DE LIMPIADO PARA SUPERFICIES DE CONCRETO O DE MAMPOSTERIA DE CONCRETO, ANTES DE LA APLICACION DE REVESTIMIENTOS.</t>
  </si>
  <si>
    <t>NTC4228A</t>
  </si>
  <si>
    <t>DOCUMENTACION. ELABORACION HOJAS DE VIDA.</t>
  </si>
  <si>
    <t>NTC4237R</t>
  </si>
  <si>
    <t>TELEMEDIDA PARA CONSUMO Y DEMANDA.</t>
  </si>
  <si>
    <t>NTC4238R</t>
  </si>
  <si>
    <t>AISLADORES FABRICADOS DE PORCELANA POR PROCESO HUMEDO. TIPO APARATOS PARA INTERIORES.</t>
  </si>
  <si>
    <t>NTC4241R</t>
  </si>
  <si>
    <t>VOCABULARIO ELECTROTECNICO INTERNACIONAL. EQUIPO DE MANIOBRA Y CONTROL DE FUSIBLES.</t>
  </si>
  <si>
    <t>NTC425A</t>
  </si>
  <si>
    <t>ENSAYO DE DOBLAMIENTO LIBRE PARA DUCTILIDAD DE SOLDADURA.</t>
  </si>
  <si>
    <t>NTC4263R</t>
  </si>
  <si>
    <t>TORON DE ACERO GALVANIZADO PARA CABLE MENSAJERO FIGURA OCHO AUTOSOPORTADO.</t>
  </si>
  <si>
    <t>NTC4268R</t>
  </si>
  <si>
    <t>SILLAS DE RUEDAS. CLASIFICACION POR TIPO, CON BASE EN CARACTERISTICAS DE ASPECTO.</t>
  </si>
  <si>
    <t>NTC4288A</t>
  </si>
  <si>
    <t>METROLOGIA. FUNCION METROLOGICA EN LA EMPRESA.</t>
  </si>
  <si>
    <t>NTC4299A</t>
  </si>
  <si>
    <t>REGISTRADORES TARIFARIOS ELECTRONICOS PARA MEDIDORES DE ENERGIA ELECTRICA.</t>
  </si>
  <si>
    <t>NTC4336R</t>
  </si>
  <si>
    <t>AISLADORES PARA LINEAS AEREAS CON TENSION NOMINAL SUPERIOR A 1000 V. AISLADORES DE CERAMICA O VIDRIO PARA SISTEMAS C.A. DEFINCIONES, METODOS DE ENSAYO Y CRITERIOS DE ACEPTACION.</t>
  </si>
  <si>
    <t>NTC4337R</t>
  </si>
  <si>
    <t>AISLADORES PARA LINEAS AEREAS CON UNA TENSION NOMINAL SUPERIOR A 1 000 V. CADENAS Y CONJUNTOS DE AISLADORES PARA SISTEMAS DE C.A. DEFINICIONES, METODOS DE ENSAYO Y CRITERIOS DE ACEPTACION.</t>
  </si>
  <si>
    <t>NTC4367R</t>
  </si>
  <si>
    <t>TELECOMUNICACIONES. RED DE PLANTA EXTERNA. METODOLOGIA PARA LA INSTALACION DE RED DE ABONADO.</t>
  </si>
  <si>
    <t>NTC4369R</t>
  </si>
  <si>
    <t>TELECOMUNICACIONES. RED DE PLANTA EXTERNA. ESPECIFICACIONES PARA CUBIERTAS DE EMPALME VENTILADAS.</t>
  </si>
  <si>
    <t>NTC4370R</t>
  </si>
  <si>
    <t>TELECOMUNICACIONES. RED DE PLANTA EXTERNA. CUBIERTAS PRESURIZABLES DE EMPALMES.</t>
  </si>
  <si>
    <t>NTC4475A</t>
  </si>
  <si>
    <t>METODO ESTANDAR PARA EL ANALISIS DE SALES DE AMONIO CUATERNARIO (DESINFECTANTES)TITULACION POTENCIOMETRICA.</t>
  </si>
  <si>
    <t>NTC4541A</t>
  </si>
  <si>
    <t>MEDIDORES DE ELECTRICIDAD. ROTULADO DE TERMINALES AUXILIARES PARA DISPOSITIVOS DE TARIFA.</t>
  </si>
  <si>
    <t>NTC4570R</t>
  </si>
  <si>
    <t>MAQUINAS ELECTRICAS ROTATORIAS. SISTEMAS DE EXCITACION PARA MAQUINAS SINCRONICAS. DESEMPEÑO DINAMICO.</t>
  </si>
  <si>
    <t>NTC457A</t>
  </si>
  <si>
    <t>GRASAS Y ACEITES. IDENTIFICACION DE ACEITE DE AJONJOLI.</t>
  </si>
  <si>
    <t>NTC458A</t>
  </si>
  <si>
    <t>GRASAS Y ACEITES. IDENTIFICACION DE ACEITE DE ALGODON.</t>
  </si>
  <si>
    <t>NTC4626R</t>
  </si>
  <si>
    <t>AUDIFONOS. MEDIDA DE LAS CARACTERISTICAS DE DESEMPEÑO DE LOS AUDIFONOS PARA INSPECCION DE CALIDAD CON PROPOSITOS DE ENTREGA.</t>
  </si>
  <si>
    <t>NTC4629R</t>
  </si>
  <si>
    <t>ENSAYO DE RADIOINTERFERENCIA EN AISLADORES DE ALTA TENSION.</t>
  </si>
  <si>
    <t>NTC4649R</t>
  </si>
  <si>
    <t>EQUIPO PARA MEDIDORES DE ENERGIA ELECTRICA -C.A- REQUISITOS PARTICULARES. REQUISITOS DE TENSION Y CONSUMO DE POTENCIA.</t>
  </si>
  <si>
    <t>NTC4688R</t>
  </si>
  <si>
    <t>EQUIPO PARA MEDIDORES DE ELECTRICIDAD - CA -. REQUISITOS PARTICULARES. DISPOSITIVOS DE SALIDA DE PULSOS PARA MEDIDORES ELECTROMECANICOS Y ELECTRONICOS - SOLAMENTE DOS HILOS -.</t>
  </si>
  <si>
    <t>NTC4689R</t>
  </si>
  <si>
    <t>DEFINICIONES Y TERMINOLOGIA DE LAS ESCOBILLAS DE CARBON, LOS PORTAESCOBILLAS, LOS COLECTORES Y LOS ANILLOS COLECTORES.</t>
  </si>
  <si>
    <t>NTC4691R</t>
  </si>
  <si>
    <t>DIMENSIONES DE LOS ACOPLAMIENTOS CON HORQUILLA Y LENGUETA DE LAS UNIDADES DE LAS CADENAS DE AISLADORES.</t>
  </si>
  <si>
    <t>NTC4696R</t>
  </si>
  <si>
    <t>DIMENSIONES DE LOS COLECTORES Y ANILLOS COLECTORES.</t>
  </si>
  <si>
    <t>NTC4714R</t>
  </si>
  <si>
    <t>ENSAYO DE COMPORTAMIENTO MECANICO Y TERMOMECANICO DE UNIDADES DE CADENAS DE AISLADORES.</t>
  </si>
  <si>
    <t>NTC4792R</t>
  </si>
  <si>
    <t>METODOS DE ENSAYO Y APARATOS PARA LA MEDICION DE LAS CARACTERISTICAS OPERACIONALES DE LAS ESCOBILLAS.</t>
  </si>
  <si>
    <t>NTC4793A</t>
  </si>
  <si>
    <t>LECTURA DE MEDIDORES ELECTRICOS. INTERCAMBIO DE DATOS DE MEDIDA LOCAL Y REMOTO. APLICACION Y DESEMPEÑO.</t>
  </si>
  <si>
    <t>NTC4837-1A</t>
  </si>
  <si>
    <t>EQUIPOS DE REFRIGERACION COMERCIAL. ESPECIFICACIONES TECNICAS. PARTE 1. REQUERIMIENTOS GENERALES.</t>
  </si>
  <si>
    <t>NTC4837-2A</t>
  </si>
  <si>
    <t>EQUIPOS DE REFRIGERACION COMERCIAL. ESPECIFICACIONES TECNICAS. PARTE 2. REQUERIMIENTOS PARTICULARES.</t>
  </si>
  <si>
    <t>NTC4838-1A</t>
  </si>
  <si>
    <t>EQUIPOS DE REFRIGERACION COMERCIAL. METODOS DE ENSAYO. PARTE 1: CALCULO DE DIMENSIONES LINEALES AREAS Y VOLUMENES.</t>
  </si>
  <si>
    <t>NTC4838-2A</t>
  </si>
  <si>
    <t>EQUIPOS DE REFRIGERACION COMERCIAL. METODOS DE ENSAYO. PARTE 2: CONDICIONES GENERALES DE ENSAYO.</t>
  </si>
  <si>
    <t>NTC4838-3A</t>
  </si>
  <si>
    <t>EQUIPOS DE REFRIGERACION COMERCIAL. METODOS DE ENSAYO. PARTE 3: ENSAYO DE TEMPERATURA.</t>
  </si>
  <si>
    <t>NTC4838-4A</t>
  </si>
  <si>
    <t>EQUIPOS DE REFRIGERACION COMERCIAL. METODO DE ENSAYO. PARTE 4. ENSAYO DE DESCONGELACION.</t>
  </si>
  <si>
    <t>NTC4838-5A</t>
  </si>
  <si>
    <t>EQUIPOS DE REFRIGERACION COMERCIAL. METODO DE ENSAYO. PARTE 5. ENSAYO DE CONDENSACION DE VAPOR DE AGUA.</t>
  </si>
  <si>
    <t>NTC4838-6A</t>
  </si>
  <si>
    <t>EQUIPOS DE REFRIGERACION COMERCIAL. METODO DE ENSAYO. PARTE 6: ENSAYO DE CONSUMO DE ENERGIA ELECTRICA.</t>
  </si>
  <si>
    <t>NTC4838-8A</t>
  </si>
  <si>
    <t>EQUIPOS DE REFRIGERACION COMERCIAL. METODO DE ENSAYO -PARTE 8: ENSAYO DE CONTACTOS MECANICOS ACCIDENTALES.</t>
  </si>
  <si>
    <t>NTC4866R</t>
  </si>
  <si>
    <t>CARACTERISTICAS DE LOS AISLADORES DE APOYO INTERIOR Y EXTERIOR PARA INSTALACIONES DE TENSION NOMINAL SUPERIOR A 1000 V.</t>
  </si>
  <si>
    <t>NTC4889A</t>
  </si>
  <si>
    <t>ENSAYOS DE LOS AISLADORES HUECOS DESTINADOS A APARATOS ELECTRICOS.</t>
  </si>
  <si>
    <t>NTC4890R</t>
  </si>
  <si>
    <t>RESISTENCIA RESIDUAL DE UNIDADES DE CADENAS DE AISLADORES DE MATERIAL DE VIDRIO O CERAMICA PARA LINEAS AEREAS DESPUES DE DAÑO MECANICO DEL DIELECTRICO.</t>
  </si>
  <si>
    <t>NTC4932R</t>
  </si>
  <si>
    <t>ENSAYOS DE AISLADORES TIPO POSTE, PARA INTERIOR Y EXTERIOR DE CERAMICA O VIDRIO PARA INSTALACIONES CON TENSION NOMINAL SUPERIOR A 1000 V.</t>
  </si>
  <si>
    <t>NTC494A</t>
  </si>
  <si>
    <t>GRASAS Y ACEITES. IDENTIFICACION DE ACEITE DE MANI.</t>
  </si>
  <si>
    <t>NTC4988R</t>
  </si>
  <si>
    <t>DISPOSITIVOS CONECTORES. CONDUCTORES ELECTRICOS DE COBRE. RECUBRIMIENTO DE SEGURIDAD PARA UNIDADES DE FIJACION CON TORNILLO Y SIN TORNILLO. PARTE 1. REQUERIMIENTOS GENERALES Y REQUERIMIENTOS PARTICULARES DE UNIDADES DE FIJACION PARA CONDUCTORES DE 0,2 MM2 A 35 MM2 -INCLUSIVE-.</t>
  </si>
  <si>
    <t>NTC502A</t>
  </si>
  <si>
    <t>CAUCHO VULCANIZADO. RESISTENCIA A LA ABRASION.</t>
  </si>
  <si>
    <t>NTC508A</t>
  </si>
  <si>
    <t>GRASAS. METODO DE DETERMINACION DEL CONTENIDO DE HUMEDAD.</t>
  </si>
  <si>
    <t>NTC5101A</t>
  </si>
  <si>
    <t>EFICIENCIA ENERGETICA. BOMBILLAS FLUORESCENTES COMPACTAS. RANGOS DE DESEMPEÑO ENERGETICO Y ETIQUETADO.</t>
  </si>
  <si>
    <t>NTC5102A</t>
  </si>
  <si>
    <t>EFICIENCIA ENERGETICA. BOMBILLAS FLUORESCENTES DE DOS CASQUILLOS. RANGOS DE DESEMPEÑO ENERGETICO Y ETIQUETADO.</t>
  </si>
  <si>
    <t>NTC5103A</t>
  </si>
  <si>
    <t>EFICIENCIA ENERGETICA. BOMBILLAS ELECTRICAS DE FILAMENTO DE TUNGSTENO PARA USO DOMESTICO Y USOS SIMILARES DE ILUMINACION EN GENERAL. RANGOS DE DESEMPEÑO ENERGETICO Y ETIQUETADO.</t>
  </si>
  <si>
    <t>NTC5107R</t>
  </si>
  <si>
    <t>EFICIENCIA ENERGETICA. BALASTOS ELECTROMAGNETICOS. RANGOS DE DESEMPEÑO ENERGETICO Y ETIQUETADO.</t>
  </si>
  <si>
    <t>NTC5108R</t>
  </si>
  <si>
    <t>EFICIENCIA ENERGETICA DE BALASTOS ELECTRONICOS. RANGOS DE DESEMPEÑO ENERGETICO Y ETIQUETADO.</t>
  </si>
  <si>
    <t>NTC5109R</t>
  </si>
  <si>
    <t>MEDICION DEL FLUJO LUMINOSO.</t>
  </si>
  <si>
    <t>NTC5112R</t>
  </si>
  <si>
    <t>EFICIENCIA ENERGETICA DE BALASTOS. METODO DE ENSAYO.</t>
  </si>
  <si>
    <t>NTC5125R</t>
  </si>
  <si>
    <t>AISLADORES PARA APARATOS TIPO CAPERUZA Y VASTAGO FABRICADOS POR PROCESO HUMEDO.</t>
  </si>
  <si>
    <t>NTC5202R</t>
  </si>
  <si>
    <t>METODO DE ENSAYO PARA DETERMINAR LA EXPANSION POR HUMEDAD DE PRODUCTOS DE ARCILLA.</t>
  </si>
  <si>
    <t>NTC520A</t>
  </si>
  <si>
    <t>TUBERIA METALICA. TUBOS DE ACERO AL CARBONO SOLDADOS POR RESISTENCIA ELECTRICA PARA CALDERAS Y SOBRECALENTADORES DESTINADOS A SERVICIOS DE ALTA TENSION.</t>
  </si>
  <si>
    <t>NTC524A</t>
  </si>
  <si>
    <t>ACERO. CONVERSION DE VALORES DE DUREZA A LOS VALORES DE RESISTENCIA DE TRACCION.</t>
  </si>
  <si>
    <t>NTC525A</t>
  </si>
  <si>
    <t>SIDERURGIA. ALAMBRON PARA FABRICACION DE ALAMBRES PARA ELECTRODOS DE SOLDADURA.</t>
  </si>
  <si>
    <t>NTC613A</t>
  </si>
  <si>
    <t>ELECTRICIDAD. CABLES TELEFONICOS A PARES AISLADOS CON PAPEL Y AIRE SECO.</t>
  </si>
  <si>
    <t>NTC669A</t>
  </si>
  <si>
    <t>INDUSTRIAS AGRICOLAS. OLEAGINOSAS. DETERMINACION DEL CONTENIDO DE ACEITE Y DEL INDICE DE ACIDEZ.</t>
  </si>
  <si>
    <t>NTC681A</t>
  </si>
  <si>
    <t>TUBERIA METALICA. TUBOS DE ACERO AL CARBONO Y AL CARBONO MANGANESO SOLDADOS POR RESISTENCIA ELECTRICA PARA CALDERAS.</t>
  </si>
  <si>
    <t>NTC683A</t>
  </si>
  <si>
    <t>ACERO AL CARBONO LAMINADO EN CALIENTE PARA FABRICACION DE REMACHES.</t>
  </si>
  <si>
    <t>NTC746A</t>
  </si>
  <si>
    <t>BARRAS DE ACERO CON REQUISITOS DE TEMPLADO.</t>
  </si>
  <si>
    <t>NTC827A</t>
  </si>
  <si>
    <t>PINTURAS. DISOLVENTES PARA LACAS. DETERMINACION DE LA MISCIBILIDAD CON HEPTANO.</t>
  </si>
  <si>
    <t>NTC833A</t>
  </si>
  <si>
    <t>ALAMBRES DE COBRE SUAVE ESTANADO PARA USOS TELEFONICOS.</t>
  </si>
  <si>
    <t>NTC838A</t>
  </si>
  <si>
    <t>PINTURAS. DISOLVENTES Y DILUYENTES. IDENTIFICACION Y DETERMINACION DEL OLOR.</t>
  </si>
  <si>
    <t>NTC868A</t>
  </si>
  <si>
    <t>LAMINAS ONDULADAS DE POLIESTER REFORZADO. DETERMINACION DE LA FUERZA DE TRACCION.</t>
  </si>
  <si>
    <t>NTC888A</t>
  </si>
  <si>
    <t>ELECTRODOMESTICOS. CALENTADOR DE AGUA TIPO ALMACENAMIENTO. INSTALACION Y DISPOSITIVOS DE SEGURIDAD REQUERIDOS.</t>
  </si>
  <si>
    <t>NTC891A</t>
  </si>
  <si>
    <t>LAMINAS ONDULADAS DE POLIESTER REFORZADO. DETERMINACION DE LA CARGA TRANSVERSAL.</t>
  </si>
  <si>
    <t>NTC938A</t>
  </si>
  <si>
    <t>PINTURAS. RECUBRIMIENTOS FENOLICOS HORNEABLES.</t>
  </si>
  <si>
    <t>NTC-IEC120R</t>
  </si>
  <si>
    <t>DIMENSIONES DE LOS ACOPLES DE CUENCA Y BOLA PARA AISLADORES.</t>
  </si>
  <si>
    <t>NTC-IEC27-1A</t>
  </si>
  <si>
    <t>SIMBOLOS USADOS EN TECNOLOGIA ELECTRICA. PARTE 1: GENERALIDADES.</t>
  </si>
  <si>
    <t>NTC-IEC305R</t>
  </si>
  <si>
    <t>AISLADORES PARA LINEAS AEREAS DE TENSION NOMINAL SUPERIOR A 1000V. UNIDADES DE CADENAS DE AISLADORES DE CERAMICA O VIDRIO PARA SISTEMAS DE CORRIENTE ALTERNA. CARACTERISTICAS DE LAS UNIDADES DE CADENAS DE AISLADORES TIPO CAMPANA Y PERNO.</t>
  </si>
  <si>
    <t>NTC-IEC34-11-1A</t>
  </si>
  <si>
    <t>MAQUINAS ELECTRICAS ROTATORIAS. PARTE 11. PROTECCION TERMICA INCORPORADA. CAPITULO 1: REGLAS PARA LA PROTECCION DE LAS MAQUINAS ELECTRICAS ROTATORIAS.</t>
  </si>
  <si>
    <t>NTC-IEC34-11-2A</t>
  </si>
  <si>
    <t>MAQUINAS ELECTRICAS ROTATORIAS. PARTE 11. PROTECCION TERMICA INCORPORADA. CAPITULO 2: DETECTORES TERMICOS Y UNIDADES DE CONTROL UTILIZADOS EN LOS SISTEMAS DE PROTECCION TERMICA.</t>
  </si>
  <si>
    <t>NTC-IEC34-11-3A</t>
  </si>
  <si>
    <t>MAQUINAS ELECTRICAS ROTATORIAS. PARTE 11: PROTECCION TERMICA INCORPORADA. CAPITULO 3: REGLAS GENERALES PARA PROTECTORES TERMICOS UTILIZADOS EN LOS SISTEMAS DE PROTECCION TERMICA.</t>
  </si>
  <si>
    <t>NTC-IEC34-6R</t>
  </si>
  <si>
    <t>MAQUINAS ELECTRICAS ROTATORIAS. PARTE 6: METODOS DE ENFRIAMIENTO (CODIGO IC).</t>
  </si>
  <si>
    <t>NTC-IEC581-8A</t>
  </si>
  <si>
    <t>EQUIPOS Y SISTEMAS DE AUDIO DE ALTA FIDELIDAD. REQUERIMIENTOS MINIMOS DE DESEMPEÑO. EQUIPOS COMBINADOS.</t>
  </si>
  <si>
    <t>NTC-ISO31-10A</t>
  </si>
  <si>
    <t>CANTIDADES Y UNIDADES. PARTE 10. REACCIONES NUCLEARES Y RADIACIONES IONIZANTES.</t>
  </si>
  <si>
    <t>NTC-ISO31-12A</t>
  </si>
  <si>
    <t>CANTIDADES Y UNIDADES. PARTE 12. NUMEROS CARACTERISTICOS.</t>
  </si>
  <si>
    <t>NTC-ISO31-13A</t>
  </si>
  <si>
    <t>CANTIDADES Y UNIDADES. PARTE 13. FISICA DEL ESTADO SOLIDO.</t>
  </si>
  <si>
    <t>NTC-ISO31-5A</t>
  </si>
  <si>
    <t>CANTIDADES Y UNIDADES. PARTE 5. ELECTRICIDAD Y MAGNETISMO.</t>
  </si>
  <si>
    <t>NTC-ISO31-6A</t>
  </si>
  <si>
    <t>CANTIDADES Y UNIDADES. PARTE 6. LUZ Y RADIACIONES ELECTROMAGNETICAS AFINES.</t>
  </si>
  <si>
    <t>NTC-ISO31-7A</t>
  </si>
  <si>
    <t>CANTIDADES Y UNIDADES. PARTE 7. ACUSTICA.</t>
  </si>
  <si>
    <t>NTC-ISO31-8A</t>
  </si>
  <si>
    <t>CANTIDADES Y UNIDADES. PARTE 8. FISICOQUIMICA Y FISICA MOLECULAR.</t>
  </si>
  <si>
    <t>NTC-ISO31-9A</t>
  </si>
  <si>
    <t>CANTIDADES Y UNIDADES. PARTE 9. FISICA ATOMICA Y NUCLEAR.</t>
  </si>
  <si>
    <t>NTC-ISO8791-1R</t>
  </si>
  <si>
    <t>PAPEL Y CARTON. DETERMINACION DE LA RUGOSIDAD/LISURA - METODOS DE SALIDA DE AIRE -. PARTE 1: METODO GENERAL.</t>
  </si>
  <si>
    <t>77-METALURGIA</t>
  </si>
  <si>
    <t>65-AGRICULTURA</t>
  </si>
  <si>
    <t>35-TECNOLOGÍA DE LA INFORMACIÓN. EQUIPOS DE OFICINA</t>
  </si>
  <si>
    <t>79-TECNOLOGÍA DE LA MADERA</t>
  </si>
  <si>
    <t>83-INDUSTRIAS DEL CAUCHO Y DEL PLÁSTICO</t>
  </si>
  <si>
    <t>71-TECNOLOGÍA QUÍMICA</t>
  </si>
  <si>
    <t>29-INGENIERÍA ELÉCTRICA</t>
  </si>
  <si>
    <t>67-TECNOLOGÍA DE ALIMENTOS</t>
  </si>
  <si>
    <t>25-INGENIERÍA INDUSTRIAL</t>
  </si>
  <si>
    <t>55-EMPAQUE Y DISTRIBUCIÓN DE BIENES</t>
  </si>
  <si>
    <t>23-FLUÍDOS Y COMPONENTES PARA USO GENERAL</t>
  </si>
  <si>
    <t>01-GENERALIDADES. TERMINOLOGIA. NORMALIZACION. DOCUMENTACION</t>
  </si>
  <si>
    <t>91-MATERIALES DE LA CONSTRUCCIÓN Y EDIFICACIONES</t>
  </si>
  <si>
    <t>21-SISTEMAS Y COMPONENTES MECÁNICOS DE USO GENERAL</t>
  </si>
  <si>
    <t>87-INDUSTRIAS DE PINTURA Y COLOR</t>
  </si>
  <si>
    <t>85-TECNOLOGÍA DEL PAPEL</t>
  </si>
  <si>
    <t>97-EQUIPO DOMÉSTICO Y COMERCIAL. ENTRETENIMIENTO. DEPORTES</t>
  </si>
  <si>
    <t>17-METROLOGÍA Y MEDICIONES</t>
  </si>
  <si>
    <t>11-TECNOLOGÍA DEL CUIDADO DE LA SALUD</t>
  </si>
  <si>
    <t>75-PETRÓLEO Y TECNOLOGÍAS RELACIONADAS</t>
  </si>
  <si>
    <t>33-TELECOMUNICACIONES</t>
  </si>
  <si>
    <t>93-INGENIERÍA CIVIL</t>
  </si>
  <si>
    <t>53-EQUIPO PARA EL MANEJO DE MATERIALES</t>
  </si>
  <si>
    <t>27-INGENIERÍA DE LA ENERGÍA Y TRANSFERENCIA DE CALOR</t>
  </si>
  <si>
    <t>73-MINERÍA Y MINERALES</t>
  </si>
  <si>
    <t>37-TECNOLOGÍA DE LA IMAGEN</t>
  </si>
  <si>
    <t>CONSULTA PÚBLICA</t>
  </si>
  <si>
    <t>1. DATOS GENERALES</t>
  </si>
  <si>
    <t>Empresa</t>
  </si>
  <si>
    <t>Nombre</t>
  </si>
  <si>
    <t>Correo electrónico (institucional)</t>
  </si>
  <si>
    <t>Código</t>
  </si>
  <si>
    <t>Título</t>
  </si>
  <si>
    <t>Para los documentos del interés de su organización , marque con X el circulo que corresponda, según la escala</t>
  </si>
  <si>
    <t>Como parte del proceso de revisión sistemática para mantener una base normativa actualizada, Icontec pone a consideración de las partes interesadas los siguientes documentos propuestos para anulación y reaprobación</t>
  </si>
  <si>
    <t>I</t>
  </si>
  <si>
    <t xml:space="preserve"> </t>
  </si>
  <si>
    <t>ANULACIÓN</t>
  </si>
  <si>
    <t>REAPROBACIÓN</t>
  </si>
  <si>
    <r>
      <t xml:space="preserve"> E-mail:</t>
    </r>
    <r>
      <rPr>
        <sz val="11"/>
        <color theme="1"/>
        <rFont val="Arial Narrow"/>
        <family val="2"/>
      </rPr>
      <t xml:space="preserve"> revisionsistematica@icontec.org</t>
    </r>
    <r>
      <rPr>
        <b/>
        <sz val="11"/>
        <color theme="1"/>
        <rFont val="Arial Narrow"/>
        <family val="2"/>
      </rPr>
      <t xml:space="preserve">
 Web:</t>
    </r>
    <r>
      <rPr>
        <sz val="11"/>
        <color theme="1"/>
        <rFont val="Arial Narrow"/>
        <family val="2"/>
      </rPr>
      <t xml:space="preserve"> www.icontec.org</t>
    </r>
  </si>
  <si>
    <t>NTC3548A</t>
  </si>
  <si>
    <t>MADERAS. RECUBRIMIENTOS DECORATIVOS. VOCABULARIO.</t>
  </si>
  <si>
    <t>NTC2913A</t>
  </si>
  <si>
    <t>MADERAS. TABLEROS DE FIBRA. DEFINICION. CLASIFICACION.</t>
  </si>
  <si>
    <t>PROPUESTA DE NORMAS PARA REAPROBACIÓN</t>
  </si>
  <si>
    <t>Actualización</t>
  </si>
  <si>
    <t>Una vez en el sitio de consulta, utilice las siguientes credenciales</t>
  </si>
  <si>
    <t>Si quiere conocer el listado de documentos puestos a consideración de las partes interesadas para reaprobación de clic en el icono superior.</t>
  </si>
  <si>
    <t>Para consultar los documentos puestos a consideración para reaprobación de clic en el icono superior.</t>
  </si>
  <si>
    <r>
      <t xml:space="preserve">Una vez haya emitido los conceptos sobre los 
documentos de su interés guarde y envíe este 
archivo al siguiente correo electrónico: </t>
    </r>
    <r>
      <rPr>
        <b/>
        <sz val="11"/>
        <color rgb="FF0000FF"/>
        <rFont val="Arial Narrow"/>
        <family val="2"/>
      </rPr>
      <t>revisionsistematica@icontec.org</t>
    </r>
  </si>
  <si>
    <t>Para consultar los documentos puestos a consideración para anulación ingrese a https://ecollection.icontec.org</t>
  </si>
  <si>
    <t>A continuación encontrará el listado de los diferentes documentos puestos a consideración para reaprobación, los cuales se encuentran agrupados por sectores.</t>
  </si>
  <si>
    <t>-</t>
  </si>
  <si>
    <t>13 - CIENCIA Y TECNOLOGÍA E INNOVACIÓN</t>
  </si>
  <si>
    <r>
      <rPr>
        <i/>
        <sz val="12"/>
        <color theme="1" tint="0.34998626667073579"/>
        <rFont val="Arial Narrow"/>
        <family val="2"/>
      </rPr>
      <t>A continuación encontrará el listado de los diferentes documentos puestos a consideración para reaprobación, los cuales se encuentran agrupados por sectores.</t>
    </r>
    <r>
      <rPr>
        <b/>
        <i/>
        <sz val="10"/>
        <color theme="1" tint="0.34998626667073579"/>
        <rFont val="Arial Narrow"/>
        <family val="2"/>
      </rPr>
      <t xml:space="preserve">
</t>
    </r>
  </si>
  <si>
    <t>Comité</t>
  </si>
  <si>
    <t>Documento de referencia</t>
  </si>
  <si>
    <t>Fecha ratificación / Reaprobación</t>
  </si>
  <si>
    <t>X</t>
  </si>
  <si>
    <t>A</t>
  </si>
  <si>
    <t>D</t>
  </si>
  <si>
    <t>AB</t>
  </si>
  <si>
    <t>x</t>
  </si>
  <si>
    <t>Para los documentos de su interés, marque con una "X" en la casilla que corresponda según la escala</t>
  </si>
  <si>
    <t>Observaciones</t>
  </si>
  <si>
    <t>01 - AGRO Y ALIMENTOS</t>
  </si>
  <si>
    <t>02-1 INDUSTRIA (OTROS)</t>
  </si>
  <si>
    <t>02-2 INDUSTRIA (QUÍMICO)</t>
  </si>
  <si>
    <t>02-3 INDUSTRIA (METALURGIA)</t>
  </si>
  <si>
    <t>02-4 INDUSTRIA (MAQUINARIA Y EQUIPOS)</t>
  </si>
  <si>
    <t>05 - CONSTRUCCIÓN E INGENIERÍA</t>
  </si>
  <si>
    <t>07 - LOGÍSTICA Y TRANSPORTE</t>
  </si>
  <si>
    <t>09 - ADMINISTRACIÓN ORGANIZACIONAL Y PÚBLICA</t>
  </si>
  <si>
    <r>
      <t xml:space="preserve">Para emitir su concepto sobre los documentos puestos a consideración para 
reaprobación de clic en el icono superior. Por favor indicarnos si:
</t>
    </r>
    <r>
      <rPr>
        <sz val="8"/>
        <color theme="1"/>
        <rFont val="Arial Narrow"/>
        <family val="2"/>
      </rPr>
      <t>El documento normativo está referenciado en alguna legislación, reglamento técnico o acto legal vigente en Colombia
El documento normativo se usa en el país
Proponer un experto y/o líder para el desarrollo de dicho proyecto</t>
    </r>
  </si>
  <si>
    <t>- El documento normativo está referenciado en alguna legislación, reglamento técnico o acto legal vigente en Colombia
- El documento normativo se usa en el país
- Proponer un experto y/o líder para el desarrollo de dicho proyecto</t>
  </si>
  <si>
    <t>12 - SOSTENIBILIDAD</t>
  </si>
  <si>
    <r>
      <t>- Empresa:</t>
    </r>
    <r>
      <rPr>
        <sz val="11"/>
        <color theme="9" tint="-0.24994659260841701"/>
        <rFont val="Arial Narrow"/>
        <family val="2"/>
      </rPr>
      <t xml:space="preserve"> </t>
    </r>
    <r>
      <rPr>
        <b/>
        <sz val="11"/>
        <color theme="9" tint="-0.24994659260841701"/>
        <rFont val="Arial Narrow"/>
        <family val="2"/>
      </rPr>
      <t>NORMAS REAPROBADAS</t>
    </r>
  </si>
  <si>
    <r>
      <t xml:space="preserve">- Usuario: </t>
    </r>
    <r>
      <rPr>
        <b/>
        <sz val="11"/>
        <color theme="9" tint="-0.249977111117893"/>
        <rFont val="Arial Narrow"/>
        <family val="2"/>
      </rPr>
      <t>ICONTEC-REV.SIST24</t>
    </r>
  </si>
  <si>
    <r>
      <t xml:space="preserve">- Contraseña: </t>
    </r>
    <r>
      <rPr>
        <b/>
        <sz val="11"/>
        <color theme="9" tint="-0.249977111117893"/>
        <rFont val="Arial Narrow"/>
        <family val="2"/>
      </rPr>
      <t>ICONTEC-REV.SIST24</t>
    </r>
  </si>
  <si>
    <t>NTC 5248:2013</t>
  </si>
  <si>
    <t>NTC 4607:1999</t>
  </si>
  <si>
    <t>NTC 4883:2000</t>
  </si>
  <si>
    <t>NTC 6046:2013</t>
  </si>
  <si>
    <t>NTC-ISO 20481:2010</t>
  </si>
  <si>
    <t>NTC-ISO 20938:2011</t>
  </si>
  <si>
    <t>NTC-ISO 24114:2012</t>
  </si>
  <si>
    <t>NTC 2736:1990</t>
  </si>
  <si>
    <t>NTC 4084:2005</t>
  </si>
  <si>
    <t>NTC 3566:2011</t>
  </si>
  <si>
    <t>NTC 2312:2012</t>
  </si>
  <si>
    <t>NTC 2323:2012</t>
  </si>
  <si>
    <t>NTC 2325:2005</t>
  </si>
  <si>
    <t>Café verde. Análisis del tamaño. Tamizado manual y mecánico.</t>
  </si>
  <si>
    <t>Café verde y tostado. Determinación de la densidad a granel por caída libre de los granos enteros (método de rutina).</t>
  </si>
  <si>
    <t>Analisis sensorial. Cafe. Metodologia para analisis sensorial cuantitativo descriptivo del cafe.</t>
  </si>
  <si>
    <t>Café verde. Determinación del contenido de agua. Método de referencia básica.</t>
  </si>
  <si>
    <t>Café y productos del café. Determinación del contenido de cafeína usando cromatografía líquida de alto desempeño (hplc). Método de referencia.</t>
  </si>
  <si>
    <t>Café soluble (instantáneo) determinación del contenido de humedad. Método karl fischer (método de referencia).</t>
  </si>
  <si>
    <t>Café instantáneo (soluble). Criterios para la determinación de la autenticidad.</t>
  </si>
  <si>
    <t>Industrias agricolas. Cafe. Determinacion del contenido de cafeina - metodo de referencia -.</t>
  </si>
  <si>
    <t>Café tostado y molido. Método para la determinación de la densidad por compactación.</t>
  </si>
  <si>
    <t>Café verde. Preparación de muestras para uso en análisis sensorial.</t>
  </si>
  <si>
    <t>Muestreo de café. Muestreadores para café verde y muestreadores para café pergamino.</t>
  </si>
  <si>
    <t>Café pergamino, verde y semitostado en sacos. Muestreo.</t>
  </si>
  <si>
    <t>Café verde. Determinación de la pérdida de masa a 105 °c.</t>
  </si>
  <si>
    <t>NTC 1140:1976</t>
  </si>
  <si>
    <t>NTC 1993:1996</t>
  </si>
  <si>
    <t>NTC 1832:1988</t>
  </si>
  <si>
    <t>NTC 1833:1996</t>
  </si>
  <si>
    <t>NTC 492:1971</t>
  </si>
  <si>
    <t>NTC 452:2005</t>
  </si>
  <si>
    <t>NTC 1468:1979</t>
  </si>
  <si>
    <t>NTC 1788:1982</t>
  </si>
  <si>
    <t>NTC 1970:1984</t>
  </si>
  <si>
    <t>NTC 2507:1988</t>
  </si>
  <si>
    <t>NTC 415:2007</t>
  </si>
  <si>
    <t>NTC 5892:2011</t>
  </si>
  <si>
    <t>NTC 6048:2013</t>
  </si>
  <si>
    <t>NTC 5589:2008</t>
  </si>
  <si>
    <t>NTC 5041:2002</t>
  </si>
  <si>
    <t>NTC 4732:1999</t>
  </si>
  <si>
    <t>Engranajes rectos y helicoidales. Caracteristicas.</t>
  </si>
  <si>
    <t>Dibujo tecnico. Tornillos roscados y partes roscadas. Parte 1. Convenciones generales.</t>
  </si>
  <si>
    <t>Dibujo técnico. Representación convencional de engranajes.</t>
  </si>
  <si>
    <t>Documentacion técnica de productos. Resortes parte 1. Representaciones simplificada.</t>
  </si>
  <si>
    <t>Cajas plegadizas. Especificaciones y tolerancias.</t>
  </si>
  <si>
    <t>Cajas de carton corrugado. Especificaciones.</t>
  </si>
  <si>
    <t>Envases de papel o carton para leche, derivados lacteos y jugos.</t>
  </si>
  <si>
    <t>Transporte y embalaje. Cajas de cartón. Determinación de la resistencia a la compresión.</t>
  </si>
  <si>
    <t>Embalaje. Sacos cosidos de papel con capacidad de 50 kg para envase de arroz blanco.</t>
  </si>
  <si>
    <t>Embalajes. Bandejas de pulpa moldeada para usar una sola vez - desechables - en el empaque de huevos de gallina.</t>
  </si>
  <si>
    <t>Papel. Bolsas para empaque de viveres.</t>
  </si>
  <si>
    <t>Fieltro punzonado y termofijado. Requisitos.</t>
  </si>
  <si>
    <t>Etiquetas ambientales tipo I. Sello ambiental colombiano (sac) criterios ambientales para colchones y colchonetas.</t>
  </si>
  <si>
    <t>Materiales polimericos flexibles y rigidos. Ensayos de envejecimiento acelerado.</t>
  </si>
  <si>
    <t>Mobiliario domestico. Asientos. Determinacion de la estabilidad.</t>
  </si>
  <si>
    <t>Muebles escolares. Pupitre y silla para alumnos con limitaciones fisicas. Paralisis cerebral.</t>
  </si>
  <si>
    <t>Etiquetas ambientales tipo I. Sello Ambiental Colombiano (SAC) criterios ambientales para colchones y colchonetas.</t>
  </si>
  <si>
    <t>GTC 233:2012</t>
  </si>
  <si>
    <t>GTC 215:2011</t>
  </si>
  <si>
    <t>NTC 1145:2006</t>
  </si>
  <si>
    <t>Cosméticos. Buenas prácticas de manufactura (BPM). Guía para las buenas prácticas de manufactura.</t>
  </si>
  <si>
    <t>Guía sobre pruebas de estabilidad. Cosméticos y productos de higiene doméstica.</t>
  </si>
  <si>
    <t>Plasticos. Determinacion de la rata de transmision de vapor de agua. Metodo de deteccion por sensor electrolitico.</t>
  </si>
  <si>
    <t>NTC 3712:2004</t>
  </si>
  <si>
    <t>NTC 2462:2008</t>
  </si>
  <si>
    <t>NTC 1671:2008</t>
  </si>
  <si>
    <t>NTC 1672:2008</t>
  </si>
  <si>
    <t>NTC 5196:2003</t>
  </si>
  <si>
    <t>NTC 5198:2013</t>
  </si>
  <si>
    <t>NTC 522-1:2011</t>
  </si>
  <si>
    <t>NTC 522-2:2011</t>
  </si>
  <si>
    <t>NTC 5171:2013</t>
  </si>
  <si>
    <t>NTC 5373:2011</t>
  </si>
  <si>
    <t>NTC 5361:2005</t>
  </si>
  <si>
    <t>NTC 4975:2010</t>
  </si>
  <si>
    <t>NTC 1813:2012</t>
  </si>
  <si>
    <t>NTC 195:2012</t>
  </si>
  <si>
    <t>NTC 2403:2004</t>
  </si>
  <si>
    <t>NTC 159:1997</t>
  </si>
  <si>
    <t>NTC 3312:1991</t>
  </si>
  <si>
    <t>NTC 5677:2012</t>
  </si>
  <si>
    <t>NTC 3636:1996</t>
  </si>
  <si>
    <t>NTC 5564:2007</t>
  </si>
  <si>
    <t>NTC 1637:1981</t>
  </si>
  <si>
    <t>NTC 1138:1987</t>
  </si>
  <si>
    <t>NTC 1002:1975</t>
  </si>
  <si>
    <t>NTC 2144:1996</t>
  </si>
  <si>
    <t>NTC 2360:1997</t>
  </si>
  <si>
    <t>Recipientes para almacenamiento de gases licuados del petroleo entre 46 kg -101 lb- y 191 kg -420 lb-.</t>
  </si>
  <si>
    <t>Etiquetado de precaucion y marcacion de contenedores para gases comprimidos.</t>
  </si>
  <si>
    <t>Cilindros de gas de uso médico. Marcado para la identificación del contenido.</t>
  </si>
  <si>
    <t>Cilindros de gas para uso industrial. Marcado para la identificacion del contenido.</t>
  </si>
  <si>
    <t>Directrices para la inspeccion visual periodica y para la recalificacion de cilindros de acetileno segun especificaciones de dot 8 y 8al.</t>
  </si>
  <si>
    <t>Equipo de limpieza para servicio de oxígeno.</t>
  </si>
  <si>
    <t>Cilindros de acero con costura para gases licuados de petróleo (GLP) con capacidad desde 0. 25 kg incluido, hasta 46 kg excluido.</t>
  </si>
  <si>
    <t>Recipientes metálicos. Revisión y mantenimiento de cilindros de acero con costura para gases licuados de petroleo (GLP) con capacidad desde 0,25 kg incluido hasta 46 kg excluido.</t>
  </si>
  <si>
    <t>Métodos para las pruebas de presión de cilindros de gas comprimido.</t>
  </si>
  <si>
    <t>Brida para cilindros de acero con costura para gases licuados de petróleo (GLP).</t>
  </si>
  <si>
    <t>Revision y mantenimiento de recipientes para almacenamiento de gases licuados de petroleo entre 46 kg (101 lb) y 191 kg (420 lb).</t>
  </si>
  <si>
    <t>Cilindros de gas. Seguridad en el manejo.</t>
  </si>
  <si>
    <t xml:space="preserve">Elementos de fijación de acero al carbono: Puntillas, clavos y grapas. </t>
  </si>
  <si>
    <t>Alambre de púas de dos hilos de acero galvanizado.</t>
  </si>
  <si>
    <t>Alambre galvanizado de acero de bajo carbono para usos generales.</t>
  </si>
  <si>
    <t>Alambres de acero para hormigon pretensado. Alambres trefilados no templados.</t>
  </si>
  <si>
    <t>Siderurgia. Alambres de acero para resortes tipos zigzag, cuadrado y no sag para uso en muebles.</t>
  </si>
  <si>
    <t>Alambre de acero al carbono recubierto con cinc o aluminio, para cerca eléctrica.</t>
  </si>
  <si>
    <t>Articulos de uso domestico. Recipientes semirrigidos de papel de aluminio.</t>
  </si>
  <si>
    <t>Cobre y aleaciones de cobre. Chatarras.</t>
  </si>
  <si>
    <t>Mecanica. Llaves ajustables para tubos.</t>
  </si>
  <si>
    <t>Herramientas manuales. Barras de punta y pala y patecabra.</t>
  </si>
  <si>
    <t>Herramientas manuales. Hachas y hachuelas.</t>
  </si>
  <si>
    <t xml:space="preserve">Tuberia metalica. Roscas para tubos en donde el sellado de la union no se hace en los filetes. Parte 2: Verificacion por medio de calibres limite. </t>
  </si>
  <si>
    <t>Elementos de fijacion roscados. Ensayo de fatiga a carga axial. Metodo de ensayo y evaluacion de los resultados.</t>
  </si>
  <si>
    <t>NTC 5683:2009</t>
  </si>
  <si>
    <t>NTC 5631:2008</t>
  </si>
  <si>
    <t>NTC 5535:2007</t>
  </si>
  <si>
    <t>NTC 1781:2011</t>
  </si>
  <si>
    <t>NTC 2355:2005</t>
  </si>
  <si>
    <t>NTC 5651:2012</t>
  </si>
  <si>
    <t>NTC 5537:2013</t>
  </si>
  <si>
    <t>NTC 5508:2011</t>
  </si>
  <si>
    <t>NTC 5694:2009</t>
  </si>
  <si>
    <t>NTC 5054:2005</t>
  </si>
  <si>
    <t>NTC 4922:2007</t>
  </si>
  <si>
    <t>NTC 4591:2013</t>
  </si>
  <si>
    <t>NTC 4335:2009</t>
  </si>
  <si>
    <t>GTC 140:2006</t>
  </si>
  <si>
    <t>GTC 96:2013</t>
  </si>
  <si>
    <t>GTC 75:2012</t>
  </si>
  <si>
    <t>GTC 56-1:2011</t>
  </si>
  <si>
    <t>GTC 56-2:2011</t>
  </si>
  <si>
    <t>GTC 56-3:2011</t>
  </si>
  <si>
    <t>NTC 6026:2013</t>
  </si>
  <si>
    <t>NTC 5990:2013</t>
  </si>
  <si>
    <t>NTC 5900:2011</t>
  </si>
  <si>
    <t>NTC 5908:2012</t>
  </si>
  <si>
    <t>NTC 5753:2010</t>
  </si>
  <si>
    <t>NTC 4440:2005</t>
  </si>
  <si>
    <t>NTC 4340:2008</t>
  </si>
  <si>
    <t>GTC 121:2005</t>
  </si>
  <si>
    <t>GTC 122:2005</t>
  </si>
  <si>
    <t>GTC 205:2010</t>
  </si>
  <si>
    <t>NTC 2149-1:2010</t>
  </si>
  <si>
    <t>NTC 2149-2:2010</t>
  </si>
  <si>
    <t>NTC 2149-3:2010</t>
  </si>
  <si>
    <t>NTC 2207:2012</t>
  </si>
  <si>
    <t>NTC 2205:2013</t>
  </si>
  <si>
    <t>NTC 5336:2004</t>
  </si>
  <si>
    <t>NTC 5304:2004</t>
  </si>
  <si>
    <t>NTC 5305:2004</t>
  </si>
  <si>
    <t>NTC 5306:2004</t>
  </si>
  <si>
    <t>NTC 5256:2011</t>
  </si>
  <si>
    <t>NTC 5360:2010</t>
  </si>
  <si>
    <t>NTC 5356:2005</t>
  </si>
  <si>
    <t>NTC 4082:1997</t>
  </si>
  <si>
    <t>NTC 3833:2002</t>
  </si>
  <si>
    <t>NTC 3765:2004</t>
  </si>
  <si>
    <t>NTC 3643:2009</t>
  </si>
  <si>
    <t>NTC 3631:2011</t>
  </si>
  <si>
    <t>NTC 3632:2007</t>
  </si>
  <si>
    <t>NTC 3567:2005</t>
  </si>
  <si>
    <t>NTC 3423:1992</t>
  </si>
  <si>
    <t>NTC 5071:2002</t>
  </si>
  <si>
    <t>NTC 4534:2012</t>
  </si>
  <si>
    <t>NTC 5927:2012</t>
  </si>
  <si>
    <t>NTC 2576:1993</t>
  </si>
  <si>
    <t>NTC 3561:2012</t>
  </si>
  <si>
    <t>NTC 3873:2005</t>
  </si>
  <si>
    <t>NTC 1091:2005</t>
  </si>
  <si>
    <t>NTC 1571:1996</t>
  </si>
  <si>
    <t>NTC 1749:2011</t>
  </si>
  <si>
    <t>Electrotecnia. Alambres de acero recocido con recubrimiento de cobre.</t>
  </si>
  <si>
    <t>Electrotecnia. Alambre de aluminio recubierto de cobre.</t>
  </si>
  <si>
    <t>Alambre de aleacion de aluminio serie 8000 para propositos electricos. Temples recocido e intermedio.</t>
  </si>
  <si>
    <t>Alambre de cobre blando o recocido estañado para usos eléctricos.</t>
  </si>
  <si>
    <t>Cables de alambre de acero recubierto de cinc (galvanizado) para protección de líneas aéreas de energía eléctrica.</t>
  </si>
  <si>
    <t>Aisladores de material orgánico tipo espiga (PIN), para líneas aéreas de media tensión. Métodos de ensayo.</t>
  </si>
  <si>
    <t>Aisladores poliméricos de alta tensión para uso interior y exterior. Definiciones generales, métodos de ensayo y criterios de aceptación.</t>
  </si>
  <si>
    <t>Aisladores para líneas aéreas. Aisladores compuestos rígidos tipo poste para sistemas de corriente alterna de tensión nominal superior a 1 000 v. Definiciones, métodos de ensayo y criterios de aceptación.</t>
  </si>
  <si>
    <t>Aisladores compuestos tipo poste para subestaciones con tensiones C. A. Superiores a 1 000 v hasta 245 kv. Definiciones, métodos de ensayo y criterios de aceptacion.</t>
  </si>
  <si>
    <t>Aisladores huecos de ceramica presurizada y no presurizada y aisladores de vidrio para equipo electrico con tension nominal superior a 1000 v.</t>
  </si>
  <si>
    <t>Aisladores de material ceramico o vidrio para lineas aereas con tension nominal superior a 1000 v. Ensayo de perforacion con impulsos en aire.</t>
  </si>
  <si>
    <t>Técnicas de ensayo a alta tensión. Definiciones generales y requisitos de ensayo.</t>
  </si>
  <si>
    <t>Aisladores para líneas aéreas. Aisladores compuestos para tensión y suspensión, para sistemas de corriente alterna con una tensión nominal de mas de 1 000 v. Definiciones, métodos de ensayo y criterios de aceptación.</t>
  </si>
  <si>
    <t>Guia para la aplicacion de aisladores compuestos.</t>
  </si>
  <si>
    <t>Guía para la limpieza de aisladores.</t>
  </si>
  <si>
    <t>Aisladores para líneas aéreas. Cadena de aisladores y conjuntos de cadenas de aisladores para líneas de tensión nominal superior a 1 000 V. Ensayos de arco de potencia en corriente alterna.</t>
  </si>
  <si>
    <t xml:space="preserve">Selección y dimensionamiento de aisladores de alta tensión previstos para uso en condiciones de contaminación. Parte 1: Definiciones, información y principios generales. </t>
  </si>
  <si>
    <t xml:space="preserve">Selección y dimensionamiento de aisladores de alta tensión previstos para uso en condiciones de contaminación. Parte 2: Aisladores de cerámica y de vidrio para sistema de C. A. </t>
  </si>
  <si>
    <t xml:space="preserve">Selección y dimensionamiento de aisladores de alta tensión previstos para condiciones de contaminación. Parte 3: Aisladores poliméricos para sistemas de c. a. </t>
  </si>
  <si>
    <t>Equipos de medida de la energía eléctrica. Intercambio de datos para la lectura de medidores, control de tarifas y de la carga. Capa de enlace de datos utilizando el protocolo hdlc.</t>
  </si>
  <si>
    <t>Equipos de medida de energía eléctrica. Confiabilidad. Predicción de confiabilidad.</t>
  </si>
  <si>
    <t>Verificación en sitio de equipos para medición de energía eléctrica.</t>
  </si>
  <si>
    <t>Medidores de electricidad. Sistemas de pago. Especificación de transferencia estándar (STS). Protocolo de nivel físico para portadores de código de tarjeta magnética.</t>
  </si>
  <si>
    <t>Medida de la energía eléctrica. Glosario de términos.</t>
  </si>
  <si>
    <t>Equipos de medición de energía eléctrica. Intercambio de datos para la lectura de medidores, tarifa y control de carga. Intercambio de datos locales directos.</t>
  </si>
  <si>
    <t>Equipos de medida de energia electrica (C. A. ). Requisitos particulares. Simbolos.</t>
  </si>
  <si>
    <t>Equipos de medida de energía eléctrica. Confiabilidad. Conceptos generales.</t>
  </si>
  <si>
    <t>Equipos de medida de la energía eléctrica. Confiabilidad. Recolección de datos de confiabilidad de equipos de medida de energía eléctrica en operación.</t>
  </si>
  <si>
    <t>Sistemas de medición y pago de electricidad. Marco para la estandarización.</t>
  </si>
  <si>
    <t>Equipo de medición de energía eléctrica (C. A. ). Inspección de aceptación. Métodos generales para la inspección de aceptación.</t>
  </si>
  <si>
    <t>Equipo de medición de energía eléctrica (C. A. ). Inspección de aceptación. Requisitos particulares. Medidores electromecánicos de energía activa clases (0,5, 1 y 2).</t>
  </si>
  <si>
    <t>Equipo de medición de energía eléctrica (C. A. ). Inspección de aceptación. Requisitos particulares. Medidores estáticos de energía activa, clases (0,2 s, 0,5 s 1 y 2).</t>
  </si>
  <si>
    <t>Transformadores de instrumentos. Requisitos adicionales para transformadores de tensión inductivos.</t>
  </si>
  <si>
    <t>Transformadores para instrumentos. Requisitos adicionales para transformadores de corriente.</t>
  </si>
  <si>
    <t>Calefactores sin conducto de evacuacion que emplean gases combustibles. Calefactores de patio.</t>
  </si>
  <si>
    <t>Eficiencia energetica en calentadores tipo acumulador que emplean gases combustibles para la produccion de agua caliente. Rangos de eficiencia y etiquetado.</t>
  </si>
  <si>
    <t>Eficiencia energetica en artefactos domesticos que emplean gases combustibles para la produccion instantanea de agua caliente para usos a nivel domestico. Calentadores de paso continuo. Rangos de eficiencia y etiquetado.</t>
  </si>
  <si>
    <t>Eficiencia energetica en gasodomesticos para la coccion de alimentos. Rangos de eficiencia y etiquetado.</t>
  </si>
  <si>
    <t>Especificaciones para la instalación de secadoras de ropa a gas.</t>
  </si>
  <si>
    <t>Especificaciones para la instalación de artefactos a gas de uso doméstico para calefacción de recintos interiores. Calefactores de ambiente y chimeneas.</t>
  </si>
  <si>
    <t>Instalacion de calefactores sin conducto de evacuacion que emplean gases combustibles para uso en exteriores y areas bien ventiladas. Calefactores de patio.</t>
  </si>
  <si>
    <t>Equipos de coccion para uso comercial que funcionan con gas. Requisitos de seguridad.</t>
  </si>
  <si>
    <t>Dimensionamiento, construccion, montaje y evaluacion de los sistemas para la evacuacion de los productos de la combustion generados por los artefactos que funcionan con gas.</t>
  </si>
  <si>
    <t>Requisitos generales de seguridad para artefactos a gas de uso domestico o comercial y su instalacion.</t>
  </si>
  <si>
    <t>Especificaciones para la instalación de artefactos a gas para la producción instantánea de agua caliente. Calentadores de paso continuo.</t>
  </si>
  <si>
    <t>Ventilación de recintos interiores donde se instalan artefactos que emplean gases combustibles para uso doméstico, comercial e industrial.</t>
  </si>
  <si>
    <t>Gasodomesticos. Instalacion de gasodomesticos para coccion de alimentos.</t>
  </si>
  <si>
    <t>Conductos metalicos para la evacuacion por tiro natural de los productos de la combustion del gas.</t>
  </si>
  <si>
    <t>Aparatos mecanicos. Conexiones de entrada y salida en cilindros con gases comprimidos.</t>
  </si>
  <si>
    <t>Soldadura quimica en frio para tuberias rigidas de cobre y sus accesorios para gas natural y gases licuados del petroleo -GLP-.</t>
  </si>
  <si>
    <t>Dispositivos de transición polietileno-metal para uso en las instalaciones de suministro de gas (elevadores).</t>
  </si>
  <si>
    <t>Medición de gas natural con medidores tipo turbina.</t>
  </si>
  <si>
    <t>Aparatos mecanicos. Valvulas y mecanismos termoplasticos de corte accionados manualmente para sistemas de distribucion de gas.</t>
  </si>
  <si>
    <t>Especificaciones para tuberías flexibles no metálicas (mangueras) y conectores usados en instalaciones de artefactos a gas que utilicen GLP (fase vapor), aire con mezcla de gas propano o gas natural.</t>
  </si>
  <si>
    <t>Reguladores de presión para GLP.</t>
  </si>
  <si>
    <t>Valvulas para recipientes portatiles para gases licuados del petroleo hasta 109 l de capacidad de agua.</t>
  </si>
  <si>
    <t>Transmision por correas. Correas planas de transmision y sus poleas. Dimensiones y tolerancias.</t>
  </si>
  <si>
    <t>Maquinaria agrícola. Bombas manuales de aspersión (pulverizada de espalda) de presión hidráulica, tipo émbolo.</t>
  </si>
  <si>
    <t>NTC 4774:2006</t>
  </si>
  <si>
    <t>NTC 5332:2005</t>
  </si>
  <si>
    <t>NTC 5351:2005</t>
  </si>
  <si>
    <t>NTC 6002:2013</t>
  </si>
  <si>
    <t>NTC 4139:2012</t>
  </si>
  <si>
    <t>NTC 4140:2012</t>
  </si>
  <si>
    <t>NTC 4201:2013</t>
  </si>
  <si>
    <t>NTC 4279:2005</t>
  </si>
  <si>
    <t>NTC 6034:2013</t>
  </si>
  <si>
    <t>NTC 332:1994</t>
  </si>
  <si>
    <t>NTC 2192:2013</t>
  </si>
  <si>
    <t>NTC 3303:1992</t>
  </si>
  <si>
    <t>NTC 3299:2009</t>
  </si>
  <si>
    <t>NTC 2265:1987</t>
  </si>
  <si>
    <t>GTC 67:1999</t>
  </si>
  <si>
    <t>NTC 3578-1:2013</t>
  </si>
  <si>
    <t>NTC 5751:2010</t>
  </si>
  <si>
    <t>NTC 6042:2013</t>
  </si>
  <si>
    <t>Accesibilidad de las personas al medio fisico. Espacios urbanos y rurales. Cruces peatonales a nivel, elevados o puentes peatonales y pasos subterraneos.</t>
  </si>
  <si>
    <t>Vehiculos de carretera. Acondicionamiento de los vehiculos automoviles utilizados por un conductor, con discapacidad fisica. Especificaciones tecnicas.</t>
  </si>
  <si>
    <t>Accesibilidad de las personas al medio fisico. Paraderos accesibles para transporte publico, colectivo y masivo de pasajeros.</t>
  </si>
  <si>
    <t>Accesibilidad de las personas al medio físico. Viviendas accesibles.</t>
  </si>
  <si>
    <t>Accesibilidad de las personas al medio físico. Símbolo gráfico. Características generales.</t>
  </si>
  <si>
    <t>Accesibilidad de las personas al medio físico. Edificios y espacios urbanos y rurales. Pasillos, corredores. Características generales.</t>
  </si>
  <si>
    <t>Accesibilidad de las personas al medio físico. Edificios y espacios urbanos. Equipamientos. Bordillos, pasamanos, barandas y agarraderas.</t>
  </si>
  <si>
    <t>Accesibilidad de las personas al medio fisico. Espacios urbanos y rurales. Vias de circulacion peatonales horizontales.</t>
  </si>
  <si>
    <t>Etiquetas ambientales tipo I. Sello ambiental colombiano (SAC). Criterios ambientales para elementos de aceros planos conformados en frío para uso en construcción.</t>
  </si>
  <si>
    <t>Tubería metálica. Roscas para tubería destinada a propósitos generales (dimensiones en pulgadas).</t>
  </si>
  <si>
    <t>Tubería metálica. Rosca para tubos en donde el sellado de la unión se hace en los filetes. Verificación por medio de calibres límite.</t>
  </si>
  <si>
    <t>Alfombras. Ensayo no destructivo de la determinacion del espesor por encima del refuerzo utilizando la galga de wronz.</t>
  </si>
  <si>
    <t>Determinacion del indice de resistencia al punzonamiento de geomembranas y productos relacionados.</t>
  </si>
  <si>
    <t>Alfombras. Determinacion de la perdida de espesor despues de la aplicacion de una prolongada carga estatica elevada.</t>
  </si>
  <si>
    <t>Guia para la elaboracion de costura y traslapos de geotextiles en campo.</t>
  </si>
  <si>
    <t xml:space="preserve">Tubos, accesorios y ensambles termoplásticos para transporte de fluidos. Determinación de la resistencia a la presión interna. Parte 1: Método general. </t>
  </si>
  <si>
    <t>Tubos y accesorios en polietileno (pe). Determinación de resistencia a la tensión de modo de falla de piezas de prueba a partir de una unión por termofusión a tope "butt-fused".</t>
  </si>
  <si>
    <t>Tubos termoplásticos de pared estructural. Ensayo de horno.</t>
  </si>
  <si>
    <t>Selección y dimensionamiento de aisladores de alta tensión previstos para condiciones de contaminación. Parte 3: Aisladores poliméricos para sistemas de C. A.</t>
  </si>
  <si>
    <t>NTC 3787:2013</t>
  </si>
  <si>
    <t>NTC 4680:2013</t>
  </si>
  <si>
    <t>NTC 5943:2012</t>
  </si>
  <si>
    <t>NTC 5944:2012</t>
  </si>
  <si>
    <t>NTC-ISO 12048:2012</t>
  </si>
  <si>
    <t>NTC-ISO 8611:1994</t>
  </si>
  <si>
    <t>NTC 2181:1996</t>
  </si>
  <si>
    <t>NTC 1711:2008</t>
  </si>
  <si>
    <t>NTC 1712-1:1999</t>
  </si>
  <si>
    <t>NTC 5502:2007</t>
  </si>
  <si>
    <t>NTC 5503:2007</t>
  </si>
  <si>
    <t>NTC 3769:1995</t>
  </si>
  <si>
    <t>Carretes de madera para cables.</t>
  </si>
  <si>
    <t>Estiba intercambiable de madera, utilizable por una faz, en la cadena de valor.</t>
  </si>
  <si>
    <t xml:space="preserve">Embalajes para el transporte. Cajas reutilizables de materiales plásticos rígidos para distribución. Parte 1: Aplicación para fines generales. </t>
  </si>
  <si>
    <t xml:space="preserve">Embalajes para el transporte. Cajas reutilizables de materiales plásticos rígidos para distribución. Parte 2: Especificaciones generales para los ensayos. </t>
  </si>
  <si>
    <t>Envases y embalajes. Embalajes de expedición completos y llenos. Ensayos de compresión y apilamiento utilizando una máquina de ensayo de compresión.</t>
  </si>
  <si>
    <t>Estibas planas de proposito general para el transporte de mercancias. Métodos de ensayo.</t>
  </si>
  <si>
    <t>Vehiculos automotores. Vehiculos comerciales de carretera. Tuercas planas de fijacion de ruedas.</t>
  </si>
  <si>
    <t>Automotores. Amortiguadores hidráulicos telescopicos.</t>
  </si>
  <si>
    <t>Automotores. Resortes helicoidales para suspensión.</t>
  </si>
  <si>
    <t>Vehiculos automotores. Articulaciones esfericas. Rotulas para suspension.</t>
  </si>
  <si>
    <t>Vehiculos automotores. Articulaciones esfericas. Terminales de direccion.</t>
  </si>
  <si>
    <t>Vehiculos automotores. Funcionamiento de vehiculos con GLP. Estaciones de servicio para suministro de GLP.</t>
  </si>
  <si>
    <t>NTC 5831:2010</t>
  </si>
  <si>
    <t>NTC 5693-3:2009</t>
  </si>
  <si>
    <t>NTC 4095:2013</t>
  </si>
  <si>
    <t>NTC 5949:2012</t>
  </si>
  <si>
    <t>NTC 5877:2011</t>
  </si>
  <si>
    <t>NTC 5878:2011</t>
  </si>
  <si>
    <t>NTC 2037:2010</t>
  </si>
  <si>
    <t xml:space="preserve">Requisitos ergonómicos para trabajos de oficina con videoterminales (vdt) (monitores). Parte 5: Concepción del puesto de trabajo y exigencias postulares. </t>
  </si>
  <si>
    <t xml:space="preserve">Ergonomía. Manipulación manual. Parte 3: Manipulación de cargas livianas a alta frecuencia. </t>
  </si>
  <si>
    <t>Norma general para la descripción archivística.</t>
  </si>
  <si>
    <t>Higiene y seguridad. Cascos de protección para la industria.</t>
  </si>
  <si>
    <t xml:space="preserve">Eslingas textiles. Seguridad. Parte 1: Eslingas de cintas tejidas planas fabricadas con fibras químicas para uso general. </t>
  </si>
  <si>
    <t xml:space="preserve">Eslingas textiles. Seguridad. Parte 2: Eslingas redondas fabricadas con fibras químicas para uso general. </t>
  </si>
  <si>
    <t>Requisitos de seguridad para sistemas, subsistemas y componentes personales de detención de caídas.</t>
  </si>
  <si>
    <t>GTC 180:2008</t>
  </si>
  <si>
    <t>NTC 4775:2000</t>
  </si>
  <si>
    <t>NTC 4835:2000</t>
  </si>
  <si>
    <t>NTC 4251:1997</t>
  </si>
  <si>
    <t>NTC-ISO 14045:2013</t>
  </si>
  <si>
    <t>Responsabilidad social.</t>
  </si>
  <si>
    <t>Desinfeccion de pozos.</t>
  </si>
  <si>
    <t>Unidades de conversion y factores relacionados con el muestreo y analisis de atmosferas.</t>
  </si>
  <si>
    <t>Gestion ambiental. Calidad de aire. Metodo de muestreo estratificado para evaluar la calidad de aire ambiente.</t>
  </si>
  <si>
    <t>Gestión ambiental. Evaluación de la ecoeficiencia del sistema del proucto. Principios, requisitos y directrices.</t>
  </si>
  <si>
    <t>NTC 2272:1998</t>
  </si>
  <si>
    <t>NTC 2884-2:2005</t>
  </si>
  <si>
    <t>NTC 2884-4:2005</t>
  </si>
  <si>
    <t>NTC 5039:2002</t>
  </si>
  <si>
    <t>NTC 5436-1:2006</t>
  </si>
  <si>
    <t>NTC 5491-1:2007</t>
  </si>
  <si>
    <t>NTC 5619:2008</t>
  </si>
  <si>
    <t>NTC 5692-3:2009</t>
  </si>
  <si>
    <t>NTC 5742:2009</t>
  </si>
  <si>
    <t>NTC 5743:2009</t>
  </si>
  <si>
    <t>NTC 5754:2010</t>
  </si>
  <si>
    <t>NTC 5793:2010</t>
  </si>
  <si>
    <t>NTC 5794:2010</t>
  </si>
  <si>
    <t>NTC 5795:2010</t>
  </si>
  <si>
    <t>NTC 5902:2012</t>
  </si>
  <si>
    <t>NTC 5903:2012</t>
  </si>
  <si>
    <t>NTC 5904-1:2012</t>
  </si>
  <si>
    <t>NTC 5964:2012</t>
  </si>
  <si>
    <t>NTC-ISO 376:2013</t>
  </si>
  <si>
    <t>NTC 4063:1996</t>
  </si>
  <si>
    <t>GTC 158:2007</t>
  </si>
  <si>
    <t>ACÚSTICA. Metodo para la medicion de la proteccion real del oido brindada por los protectores auditivos y medicion de la atenuacion fisica de las orejeras.</t>
  </si>
  <si>
    <t xml:space="preserve">Audiómetros. Parte 2: Equipos para audiometría vocal. </t>
  </si>
  <si>
    <t xml:space="preserve">Audiómetros. Parte 4: Equipos para la audiometría extendida al dominio de la alta frecuencia. </t>
  </si>
  <si>
    <t>Metodo de ensayo estandar para medicion de aislamiento de sonido transmitido por el aire en edificios.</t>
  </si>
  <si>
    <t xml:space="preserve">Vibracion mecanica y choque. Evaluacion de la exposicion de los seres humanos a la vibracion en todo el cuerpo. Parte 1: Requisitos generales. </t>
  </si>
  <si>
    <t xml:space="preserve">ACÚSTICA. Atenuacion del sonido durante su propagacion al aire libre. Parte 1: Calculo de la absorcion del sonido por la atmosfera. </t>
  </si>
  <si>
    <t xml:space="preserve">ACÚSTICA. Medicion del aislamiento acustico en los edificios y de los elementos de construccion. Parte 7: Medicion in situ del aislamiento acustico de suelos al ruido de impactos. </t>
  </si>
  <si>
    <t xml:space="preserve">Acústica. Protectores auditivos contra el ruido. Parte 3: Medición de la atenuación acústica de los protectores de tipo orejera mediante un montaje para pruebas acústicas. </t>
  </si>
  <si>
    <t>Clasificación del aislamiento acústico.</t>
  </si>
  <si>
    <t>Clasificación para la determinación de la clase de transmisión sonora desde el exterior al interior.</t>
  </si>
  <si>
    <t>Acústica. Directrices para el control del ruido en oficinas y talleres mediante pantallas acústicas.</t>
  </si>
  <si>
    <t>Acústica. Ruido emitido por máquinas y equipos medición de los niveles de presión acústica de emisión en el puesto de trabajo y en otras posiciones especificadas método que necesita correcciones de entorno.</t>
  </si>
  <si>
    <t xml:space="preserve">Acústica. Evaluación del aislamiento acústico en los edificios y de los elementos de construcción. Parte 2: Aislamiento a ruido de impactos. </t>
  </si>
  <si>
    <t>Acústica. Aplicación de nuevos métodos de medición en la acústica de los edificios y recintos.</t>
  </si>
  <si>
    <t>Medición de hidrocarburos líquidos con medidores de desplazamiento.</t>
  </si>
  <si>
    <t>Equipos accesorios para medidores de hidrocarburos líquidos.</t>
  </si>
  <si>
    <t xml:space="preserve">Densímetros que operan bajo el principio de oscilación. Parte 1: Instrumentos de laboratorio. </t>
  </si>
  <si>
    <t xml:space="preserve">Instrumentos para la medición de emisiones de escape de vehículos. Partes 1 y 2: Requisitos metrológicos y técnicos, pruebas y controles metrológicos. </t>
  </si>
  <si>
    <t>Materiales metálicos. Calibración de instrumentos de medición de fuerza utilizados para la verificación de máquinas de ensayo uniaxiales.</t>
  </si>
  <si>
    <t>Metrologia. Clases de exactitud de los instrumentos de medida.</t>
  </si>
  <si>
    <t>Guia sobre la instrumentacion y medicion de presion y vacio.</t>
  </si>
  <si>
    <t>053 CAFÉ Y SUS PRODUCTOS</t>
  </si>
  <si>
    <t>ISO 4150:2011</t>
  </si>
  <si>
    <t>ISO 6669:1995</t>
  </si>
  <si>
    <t/>
  </si>
  <si>
    <t>ISO 1446  /D AMD 1:2009</t>
  </si>
  <si>
    <t>ISO 20481:2008</t>
  </si>
  <si>
    <t>ISO 20938:2008</t>
  </si>
  <si>
    <t>ISO 24114:2011</t>
  </si>
  <si>
    <t>ISO 6668:2008</t>
  </si>
  <si>
    <t>ISO 6666:2011</t>
  </si>
  <si>
    <t>ISO 6673: 2003</t>
  </si>
  <si>
    <t>003 DIBUJO TECNICO</t>
  </si>
  <si>
    <t>070 ENVASES Y EMPAQUES DE  PAPEL Y CARTÓN</t>
  </si>
  <si>
    <t>068 MUEBLES</t>
  </si>
  <si>
    <t>UNE 18066:1961</t>
  </si>
  <si>
    <t>ISO 6410-1:1993</t>
  </si>
  <si>
    <t>ISO 2203:1973</t>
  </si>
  <si>
    <t>ISO 2162-1:1993</t>
  </si>
  <si>
    <t>ISO 2440:1997</t>
  </si>
  <si>
    <t>UNE EN 1022:98</t>
  </si>
  <si>
    <t>079 INDUSTRIA DE COSMÉTICOS</t>
  </si>
  <si>
    <t>092 ENVASES, EMPAQUES Y EMBALAJES DE MATERIALES PLÁSTICOS</t>
  </si>
  <si>
    <t>ISO 22716:2007</t>
  </si>
  <si>
    <t>ISO 15106-3:2003</t>
  </si>
  <si>
    <t>115 CILINDROS Y TANQUES METÁLICOS</t>
  </si>
  <si>
    <t>118 ALAMBRES Y PRODUCTOS DERIVADOS DEL ACERO</t>
  </si>
  <si>
    <t>110 METALES NO FERROSOS</t>
  </si>
  <si>
    <t>111 HERRAMIENTAS MANUALES</t>
  </si>
  <si>
    <t>117 ELEMENTOS DE FIJACIÓN</t>
  </si>
  <si>
    <t>CGA C-7:2004</t>
  </si>
  <si>
    <t>ISO 448:1981</t>
  </si>
  <si>
    <t>CGA C-13:2000</t>
  </si>
  <si>
    <t>CGA G-4.1:2009</t>
  </si>
  <si>
    <t>CGA C-1:2009</t>
  </si>
  <si>
    <t>ISO 11625:2007</t>
  </si>
  <si>
    <t>ISO 228-2:87</t>
  </si>
  <si>
    <t>ISO 3800</t>
  </si>
  <si>
    <t xml:space="preserve">140 CABLES Y CONDUCTORES DE POTENCIA Y ENERGÍA </t>
  </si>
  <si>
    <t>142 AISLADORES ELÉCTRICOS</t>
  </si>
  <si>
    <t>144 MEDIDORES DE ENERGÍA ELÉCTRICA</t>
  </si>
  <si>
    <t>120 APARATOS DOMÉSTICOS Y EQUIPOS INDUSTRIALES QUE UTILIZAN GAS</t>
  </si>
  <si>
    <t>124 ELEMENTOS MECÁNICOS Y ELECTROMECÁNICOS EN LA INDUSTRIA DEL GAS</t>
  </si>
  <si>
    <t>121 MAQUINARIA Y EQUIPO PARA LA AGRICULTURA</t>
  </si>
  <si>
    <t>ASTM B910/B910M:2007</t>
  </si>
  <si>
    <t>ASTM B566:2004</t>
  </si>
  <si>
    <t>ASTM B800:2005</t>
  </si>
  <si>
    <t>ASTM B33:2010</t>
  </si>
  <si>
    <t>ASTM A363: 2003</t>
  </si>
  <si>
    <t>IEC 62217:2012</t>
  </si>
  <si>
    <t>IEC 61952:2008</t>
  </si>
  <si>
    <t>IEC 62231:2006</t>
  </si>
  <si>
    <t>IEC 62155</t>
  </si>
  <si>
    <t>IEC 61211:2004</t>
  </si>
  <si>
    <t>IEC 60060-1:2010</t>
  </si>
  <si>
    <t>IEC 61109:2008</t>
  </si>
  <si>
    <t>IEEE 987:2001</t>
  </si>
  <si>
    <t>IEEE 957:2005</t>
  </si>
  <si>
    <t>IEC 61467:2008</t>
  </si>
  <si>
    <t>IEC 60815-1:2008</t>
  </si>
  <si>
    <t>IEC 60815-2:2008</t>
  </si>
  <si>
    <t>IEC 60815-3:2008</t>
  </si>
  <si>
    <t>IEC 62056-46:2007</t>
  </si>
  <si>
    <t>IEC 62059-41:2006</t>
  </si>
  <si>
    <t>IEC 62055-51:2007</t>
  </si>
  <si>
    <t>IEC 62051:1999</t>
  </si>
  <si>
    <t>IEC 62056-21</t>
  </si>
  <si>
    <t>IEC 62053-52:2005</t>
  </si>
  <si>
    <t>IEC 62059-11: 2002</t>
  </si>
  <si>
    <t>IEC 62059-21: 2002</t>
  </si>
  <si>
    <t>IEC 62055-21:2005</t>
  </si>
  <si>
    <t>IEC 62058-11:2008</t>
  </si>
  <si>
    <t>IEC 62058-21:2008</t>
  </si>
  <si>
    <t>IEC 62058-31:2008</t>
  </si>
  <si>
    <t>IEC 61869-3:2011</t>
  </si>
  <si>
    <t>IEC 61869-2:2012</t>
  </si>
  <si>
    <t>AGA REPORT No.7:2006</t>
  </si>
  <si>
    <t>ANSI/ASME B16.40</t>
  </si>
  <si>
    <t>ISO 22:91</t>
  </si>
  <si>
    <t>027 ACCESIBILIDAD</t>
  </si>
  <si>
    <t>106 PRODUCTOS LAMINADOS</t>
  </si>
  <si>
    <t>108 TUBERÍA METÁLICA Y ACCESORIOS</t>
  </si>
  <si>
    <t>061 GEOSINTÉTICOS</t>
  </si>
  <si>
    <t>091 TUBERÍAS, DUCTOS Y ACCESORIOS DE PLÁSTICO</t>
  </si>
  <si>
    <t>UNE 26450</t>
  </si>
  <si>
    <t>COPANT 1611:2011</t>
  </si>
  <si>
    <t>COPANT 16150:2000</t>
  </si>
  <si>
    <t>COPANT 1621:2012</t>
  </si>
  <si>
    <t>COPANT 1630</t>
  </si>
  <si>
    <t>ANSI/ASME B1.20.1:983 REAF 2006</t>
  </si>
  <si>
    <t>ISO 7-2:2000</t>
  </si>
  <si>
    <t>ISO 10834:1992</t>
  </si>
  <si>
    <t>ASTM D4833:2007</t>
  </si>
  <si>
    <t>ISO 3416:1986</t>
  </si>
  <si>
    <t>ISO 1167-1:2006</t>
  </si>
  <si>
    <t>ISO 13953:2001</t>
  </si>
  <si>
    <t>ISO 12091:1995</t>
  </si>
  <si>
    <t>018 PALETIZADO</t>
  </si>
  <si>
    <t>149 VEHÍCULOS AUTOMOTORES. DIRECCIÓN, SUSPENSIÓN Y RUEDAS</t>
  </si>
  <si>
    <t>153 VEHÍCULOS AUTOMOTORES. FUNCIONAMIENTO DE VEHÍCULOS CON GLP</t>
  </si>
  <si>
    <t>UNE-EN 13117-1:2001</t>
  </si>
  <si>
    <t>UNE-EN 13117-2:2001</t>
  </si>
  <si>
    <t>ISO 12048:1994</t>
  </si>
  <si>
    <t>ISO 8611</t>
  </si>
  <si>
    <t>ISO 7575</t>
  </si>
  <si>
    <t>JASO C602</t>
  </si>
  <si>
    <t>MANUAL SAE HS 795</t>
  </si>
  <si>
    <t>020 ERGONOMÍA</t>
  </si>
  <si>
    <t>022 GESTIÓN DOCUMENTAL</t>
  </si>
  <si>
    <t>016 SEGURIDAD INDUSTRIAL</t>
  </si>
  <si>
    <t>ISO 9241-5:1998</t>
  </si>
  <si>
    <t>ISO 11228-3:2007</t>
  </si>
  <si>
    <t>ISAD (G):2000</t>
  </si>
  <si>
    <t>UNE EN 397:1995 + ERRATUM 1996+ 397/A1:2000</t>
  </si>
  <si>
    <t>EN 1492-1:2000+A1:2008</t>
  </si>
  <si>
    <t>EN 1492-2:2000+A1:2008</t>
  </si>
  <si>
    <t>180 RESPONSABILIDAD SOCIAL</t>
  </si>
  <si>
    <t>012 CALIDAD DE AGUA</t>
  </si>
  <si>
    <t>011 CALIDAD DE AIRE</t>
  </si>
  <si>
    <t>014 GESTIÓN AMBIENTAL Y HERRAMIENTAS PARA EL DESARROLLO SOSTENIBLE</t>
  </si>
  <si>
    <t>ANSI/AWWA C654:87</t>
  </si>
  <si>
    <t>ASTM D1914:95</t>
  </si>
  <si>
    <t>ISO 9359:89</t>
  </si>
  <si>
    <t>ISO 14045:2012</t>
  </si>
  <si>
    <t>001 ACÚSTICA</t>
  </si>
  <si>
    <t>002 METROLOGIA</t>
  </si>
  <si>
    <t>ANSI S3.19:74</t>
  </si>
  <si>
    <t>IEC 60645-2</t>
  </si>
  <si>
    <t>IEC 60645-4</t>
  </si>
  <si>
    <t>ASTM E336:90</t>
  </si>
  <si>
    <t>ISO 2631-1:1997</t>
  </si>
  <si>
    <t>ISO 9613-1:1993</t>
  </si>
  <si>
    <t>ISO 140-7:1998</t>
  </si>
  <si>
    <t>ISO 4869-3:2008</t>
  </si>
  <si>
    <t>ASTM E413:2004</t>
  </si>
  <si>
    <t>ASTM E1332-90 (REAPPROVED 2003)</t>
  </si>
  <si>
    <t>ISO 17624:2005</t>
  </si>
  <si>
    <t>EN-ISO 11204:1995/AC:1197</t>
  </si>
  <si>
    <t>ISO 717-2:1996 + AMD 1:2006</t>
  </si>
  <si>
    <t>ISO 18233:2007</t>
  </si>
  <si>
    <t>API MPMS 5.2:2005</t>
  </si>
  <si>
    <t>API MPMS 5.4:2005</t>
  </si>
  <si>
    <t>ISO 15212-1 + CORREG 1:2008</t>
  </si>
  <si>
    <t>OIML R99 1 Y 2:2008</t>
  </si>
  <si>
    <t>ISO 376:2011</t>
  </si>
  <si>
    <t>OIML 34:79</t>
  </si>
  <si>
    <t>03 - MINERÍA, PETRÓLEO Y GAS</t>
  </si>
  <si>
    <t>NTC 5730:2009</t>
  </si>
  <si>
    <t>NTC 5747:2009</t>
  </si>
  <si>
    <t>NTC 3949:2002</t>
  </si>
  <si>
    <t>NTC 4282:2003</t>
  </si>
  <si>
    <t>GTC 98:2004</t>
  </si>
  <si>
    <t>GTC 128:2005</t>
  </si>
  <si>
    <t>GTC 102:2004</t>
  </si>
  <si>
    <t>GTC 216:2011</t>
  </si>
  <si>
    <t>NTC 5773:2010</t>
  </si>
  <si>
    <t>NTC 5335:2004</t>
  </si>
  <si>
    <t>NTC 5232:2006</t>
  </si>
  <si>
    <t>NTC 4820:2002</t>
  </si>
  <si>
    <t>NTC 4827:2001</t>
  </si>
  <si>
    <t>NTC 5897:2011</t>
  </si>
  <si>
    <t>NTC 5901:2012</t>
  </si>
  <si>
    <t>Revisión periódica de instalaciones para suministro de gas natural destinadas a usos residenciales y comerciales y sus correspondientes artefactos a gas.</t>
  </si>
  <si>
    <t>Gestión de integridad de gasoductos.</t>
  </si>
  <si>
    <t>Gasoductos. Estaciones de regulacion de presion para lineas de transporte y redes de distribucion de gas combustible.</t>
  </si>
  <si>
    <t>Instalaciones para suministro de gas destinados a usos industriales.</t>
  </si>
  <si>
    <t>Gasoductos. Odorizacion de gas natural.</t>
  </si>
  <si>
    <t>Conversion de instalaciones para suministro de gas destinadas a usos residenciales y comerciales.</t>
  </si>
  <si>
    <t>Gasoductos. Puesta en servicio de una red de distribucion de gas despues de una interupcion del suministro.</t>
  </si>
  <si>
    <t>Cruces, paralelismos y protecciones entre redes de distribución de gas y otros servicios.</t>
  </si>
  <si>
    <t>Sistemas para transporte terrestre de gas natural comprimido.</t>
  </si>
  <si>
    <t>Estaciones de servicio para vehiculos que utilizan gas natural comprimido como combustible.</t>
  </si>
  <si>
    <t>Requisitos de instalacion, operacion y mantenimiento de compresores para estaciones de servicio de gas natural comprimido.</t>
  </si>
  <si>
    <t>Estaciones de carga y descarga de gas natural comprimido.</t>
  </si>
  <si>
    <t>Gestión de integridad de sistemas de tubería para transporte de líquidos peligrosos.</t>
  </si>
  <si>
    <t>Calibracion de surtidores para gas natural comprimido para uso vehicular -GNCV-.</t>
  </si>
  <si>
    <t>Inspeccion y pruebas en la preconversion y postconversion de vehiculos convertidos a GNCV.</t>
  </si>
  <si>
    <t>159 GASODUCTOS</t>
  </si>
  <si>
    <t>160 GAS NATURAL COMPRIMIDO</t>
  </si>
  <si>
    <t>206 OLEODUCTOS</t>
  </si>
  <si>
    <t>ASME B31.8S:2004</t>
  </si>
  <si>
    <t>NZS 5425:1996</t>
  </si>
  <si>
    <t>Segunda</t>
  </si>
  <si>
    <t>Primera</t>
  </si>
  <si>
    <t>Tercera</t>
  </si>
  <si>
    <t>Septima</t>
  </si>
  <si>
    <t>Cuarta</t>
  </si>
  <si>
    <t>Sexta</t>
  </si>
  <si>
    <t>Novena</t>
  </si>
  <si>
    <t>Quinta</t>
  </si>
  <si>
    <r>
      <t xml:space="preserve">Como parte del proceso de revisión sistemática para mantener una base normativa actualizada, Icontec pone a consideración de las partes interesadas los siguientes documentos propuestos para </t>
    </r>
    <r>
      <rPr>
        <b/>
        <sz val="11"/>
        <color theme="1"/>
        <rFont val="Arial Narrow"/>
        <family val="2"/>
      </rPr>
      <t>reaprobación</t>
    </r>
    <r>
      <rPr>
        <sz val="11"/>
        <color theme="1"/>
        <rFont val="Arial Narrow"/>
        <family val="2"/>
      </rPr>
      <t>.</t>
    </r>
  </si>
  <si>
    <t>Guide to the measurement of pressure and vacuum, 1998</t>
  </si>
  <si>
    <t>NTC 2680:2013</t>
  </si>
  <si>
    <t>NTC 4572:2008</t>
  </si>
  <si>
    <t>NTC 5135:2013</t>
  </si>
  <si>
    <t>NTC 5918:2012</t>
  </si>
  <si>
    <t>NTC 219:2012</t>
  </si>
  <si>
    <t>GTC 166:2007</t>
  </si>
  <si>
    <t>NTC 5961:2012</t>
  </si>
  <si>
    <t>NTC 771:2000</t>
  </si>
  <si>
    <t>NTC 863:2000</t>
  </si>
  <si>
    <t>NTC 4981:2001</t>
  </si>
  <si>
    <t>Análisis sensorial. Metodología. Prueba de comparación pareada.</t>
  </si>
  <si>
    <t>Carne y productos carnicos. Determinacion del contenido de nitratos (metodo de referencia).</t>
  </si>
  <si>
    <t>Leche. Determinación del punto de congelación. Método del crioscopio termistor (método de referencia).</t>
  </si>
  <si>
    <t>Determinación de a - monoglicéridos.</t>
  </si>
  <si>
    <t>Grasas y aceites. Método cualitativo para determinación de rancidez (reacción de kreis).</t>
  </si>
  <si>
    <t>Cereales en granos y leguminosas almacenadas. Guia para la deteccion de infestacion de invertebrados vivos, mediante captura con trampas.</t>
  </si>
  <si>
    <t>Determinación de deoxinivalenol (don) de harina de trigo blanca, harina de trigo integral y salvado de trigo mediante cromatografía líquida de alta eficiencia / extracción en fase sólida.</t>
  </si>
  <si>
    <t>Frijol soya y sus subproductos. Determinacion de la actividad de la ureasa.</t>
  </si>
  <si>
    <t>Semilla y torta de algodon. Determinacion del gosipol libre.</t>
  </si>
  <si>
    <t>Alimentos para animales. Determinacion del contenido de fosforo. Metodo espectrofotometrico.</t>
  </si>
  <si>
    <t>029 ANÁLISIS SENSORIAL</t>
  </si>
  <si>
    <t>044 PRODUCTOS CÁRNICOS</t>
  </si>
  <si>
    <t>045 LECHES Y PRODUCTOS LÁCTEOS</t>
  </si>
  <si>
    <t>049 ACEITES Y GRASAS VEGETALES Y ANIMALES COMESTIBLES</t>
  </si>
  <si>
    <t>050 CEREALES, LEGUMBRES Y PRODUCTOS DE MOLINERÍA</t>
  </si>
  <si>
    <t>056 ALIMENTOS PARA ANIMALES</t>
  </si>
  <si>
    <t>ISO 3091:1975</t>
  </si>
  <si>
    <t>ISO 5764 - IDF 106:2009</t>
  </si>
  <si>
    <t>AOCS CD 11-57 REAP:1997</t>
  </si>
  <si>
    <t>BSI 684-2-23</t>
  </si>
  <si>
    <t>ISO 16002:2004</t>
  </si>
  <si>
    <t>AOAC PVM 2:1997</t>
  </si>
  <si>
    <t>AOCS METHOD Ba-9-58</t>
  </si>
  <si>
    <t>AOCS M Ba 7-58:69-89</t>
  </si>
  <si>
    <t>ISO 5495:2005 CORR.1:2006 (DR: ISO 5495:2005 reviewed and confirmed in 2023).</t>
  </si>
  <si>
    <t>NTC 3542:1993</t>
  </si>
  <si>
    <t>Transporte. Frutas y verduras frescas. Ordenamiento de embalajes paralelepipedos en vehiculos de transporte terrestre.</t>
  </si>
  <si>
    <t>170 TRANSPORTE DE MERCANCÍAS PELIGROSAS</t>
  </si>
  <si>
    <t>062 TEXTILES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</si>
</sst>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quot;de&quot;\ mmmm\ &quot;de&quot;\ yyyy"/>
    <numFmt numFmtId="165" formatCode="yyyy\-mm\-dd"/>
    <numFmt numFmtId="166" formatCode="yyyy\-mm\-dd;@"/>
    <numFmt numFmtId="167" formatCode="d/mm/yyyy;@"/>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Narrow"/>
      <family val="2"/>
    </font>
    <font>
      <sz val="10"/>
      <color theme="1"/>
      <name val="Arial Narrow"/>
      <family val="2"/>
    </font>
    <font>
      <b/>
      <sz val="10"/>
      <color theme="0"/>
      <name val="Arial Narrow"/>
      <family val="2"/>
    </font>
    <font>
      <u/>
      <sz val="10"/>
      <color indexed="12"/>
      <name val="Arial"/>
      <family val="2"/>
    </font>
    <font>
      <b/>
      <sz val="11"/>
      <color theme="1"/>
      <name val="Arial Narrow"/>
      <family val="2"/>
    </font>
    <font>
      <b/>
      <sz val="11"/>
      <name val="Arial Narrow"/>
      <family val="2"/>
    </font>
    <font>
      <sz val="9"/>
      <name val="Arial Narrow"/>
      <family val="2"/>
    </font>
    <font>
      <sz val="14"/>
      <name val="Arial Narrow"/>
      <family val="2"/>
    </font>
    <font>
      <b/>
      <sz val="10"/>
      <name val="Arial Narrow"/>
      <family val="2"/>
    </font>
    <font>
      <b/>
      <sz val="12"/>
      <color indexed="9"/>
      <name val="Arial Narrow"/>
      <family val="2"/>
    </font>
    <font>
      <sz val="11"/>
      <name val="Arial Narrow"/>
      <family val="2"/>
    </font>
    <font>
      <sz val="10"/>
      <name val="Arial Narrow"/>
      <family val="2"/>
    </font>
    <font>
      <u/>
      <sz val="10"/>
      <color indexed="12"/>
      <name val="Arial Narrow"/>
      <family val="2"/>
    </font>
    <font>
      <sz val="11"/>
      <color theme="0"/>
      <name val="Arial Narrow"/>
      <family val="2"/>
    </font>
    <font>
      <b/>
      <sz val="22"/>
      <color theme="0"/>
      <name val="Arial Narrow"/>
      <family val="2"/>
    </font>
    <font>
      <sz val="22"/>
      <color theme="1"/>
      <name val="Arial Narrow"/>
      <family val="2"/>
    </font>
    <font>
      <b/>
      <sz val="24"/>
      <color theme="0"/>
      <name val="Arial Narrow"/>
      <family val="2"/>
    </font>
    <font>
      <sz val="11"/>
      <color theme="5" tint="-0.249977111117893"/>
      <name val="Arial Narrow"/>
      <family val="2"/>
    </font>
    <font>
      <b/>
      <i/>
      <sz val="10"/>
      <color theme="1" tint="0.34998626667073579"/>
      <name val="Arial Narrow"/>
      <family val="2"/>
    </font>
    <font>
      <i/>
      <sz val="12"/>
      <color theme="1" tint="0.34998626667073579"/>
      <name val="Arial Narrow"/>
      <family val="2"/>
    </font>
    <font>
      <b/>
      <sz val="11"/>
      <color rgb="FF0000FF"/>
      <name val="Arial Narrow"/>
      <family val="2"/>
    </font>
    <font>
      <u/>
      <sz val="14"/>
      <color indexed="12"/>
      <name val="Arial Narrow"/>
      <family val="2"/>
    </font>
    <font>
      <sz val="10"/>
      <color indexed="12"/>
      <name val="Arial"/>
      <family val="2"/>
    </font>
    <font>
      <i/>
      <sz val="12"/>
      <color theme="1" tint="0.14999847407452621"/>
      <name val="Arial Narrow"/>
      <family val="2"/>
    </font>
    <font>
      <sz val="8"/>
      <color theme="1"/>
      <name val="Arial Narrow"/>
      <family val="2"/>
    </font>
    <font>
      <sz val="8.5"/>
      <color theme="1"/>
      <name val="Arial Narrow"/>
      <family val="2"/>
    </font>
    <font>
      <sz val="11"/>
      <color theme="9" tint="-0.24994659260841701"/>
      <name val="Arial Narrow"/>
      <family val="2"/>
    </font>
    <font>
      <b/>
      <sz val="11"/>
      <color theme="9" tint="-0.24994659260841701"/>
      <name val="Arial Narrow"/>
      <family val="2"/>
    </font>
    <font>
      <b/>
      <sz val="11"/>
      <color theme="9" tint="-0.249977111117893"/>
      <name val="Arial Narrow"/>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499984740745262"/>
        <bgColor indexed="64"/>
      </patternFill>
    </fill>
    <fill>
      <patternFill patternType="solid">
        <fgColor rgb="FF396497"/>
        <bgColor theme="4"/>
      </patternFill>
    </fill>
    <fill>
      <patternFill patternType="solid">
        <fgColor theme="9" tint="-0.249977111117893"/>
        <bgColor indexed="64"/>
      </patternFill>
    </fill>
    <fill>
      <patternFill patternType="solid">
        <fgColor theme="4" tint="0.79998168889431442"/>
        <bgColor indexed="64"/>
      </patternFill>
    </fill>
    <fill>
      <patternFill patternType="solid">
        <fgColor rgb="FFFDF9F9"/>
        <bgColor indexed="64"/>
      </patternFill>
    </fill>
    <fill>
      <patternFill patternType="solid">
        <fgColor rgb="FFFAF0F0"/>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4506668294322"/>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4506668294322"/>
      </right>
      <top style="thin">
        <color theme="4" tint="0.39997558519241921"/>
      </top>
      <bottom/>
      <diagonal/>
    </border>
    <border>
      <left style="thin">
        <color theme="4" tint="0.39994506668294322"/>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theme="4" tint="0.39997558519241921"/>
      </left>
      <right style="thin">
        <color theme="4" tint="0.39994506668294322"/>
      </right>
      <top style="thin">
        <color theme="4" tint="0.39997558519241921"/>
      </top>
      <bottom/>
      <diagonal/>
    </border>
    <border>
      <left/>
      <right/>
      <top/>
      <bottom style="thin">
        <color theme="4" tint="0.39997558519241921"/>
      </bottom>
      <diagonal/>
    </border>
    <border>
      <left/>
      <right/>
      <top style="thin">
        <color theme="4" tint="0.59996337778862885"/>
      </top>
      <bottom style="thin">
        <color theme="4" tint="0.59996337778862885"/>
      </bottom>
      <diagonal/>
    </border>
    <border>
      <left style="thin">
        <color theme="4" tint="0.39994506668294322"/>
      </left>
      <right/>
      <top style="thin">
        <color theme="4" tint="0.39994506668294322"/>
      </top>
      <bottom style="thin">
        <color theme="4" tint="0.39997558519241921"/>
      </bottom>
      <diagonal/>
    </border>
    <border>
      <left/>
      <right style="thin">
        <color theme="4" tint="0.39994506668294322"/>
      </right>
      <top style="thin">
        <color theme="4" tint="0.39994506668294322"/>
      </top>
      <bottom style="thin">
        <color theme="4" tint="0.39997558519241921"/>
      </bottom>
      <diagonal/>
    </border>
    <border>
      <left style="thin">
        <color theme="4" tint="0.39994506668294322"/>
      </left>
      <right/>
      <top style="thin">
        <color theme="4" tint="0.39994506668294322"/>
      </top>
      <bottom/>
      <diagonal/>
    </border>
    <border>
      <left/>
      <right style="thin">
        <color theme="4" tint="0.39994506668294322"/>
      </right>
      <top style="thin">
        <color theme="4" tint="0.39994506668294322"/>
      </top>
      <bottom/>
      <diagonal/>
    </border>
    <border>
      <left/>
      <right style="thin">
        <color theme="4" tint="0.39991454817346722"/>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style="thin">
        <color theme="4" tint="0.39994506668294322"/>
      </left>
      <right/>
      <top style="thin">
        <color theme="4" tint="0.39997558519241921"/>
      </top>
      <bottom style="thin">
        <color theme="4" tint="0.39994506668294322"/>
      </bottom>
      <diagonal/>
    </border>
    <border>
      <left/>
      <right style="thin">
        <color theme="4" tint="0.39991454817346722"/>
      </right>
      <top style="thin">
        <color theme="4" tint="0.39997558519241921"/>
      </top>
      <bottom style="thin">
        <color theme="4" tint="0.39994506668294322"/>
      </bottom>
      <diagonal/>
    </border>
    <border>
      <left/>
      <right style="thin">
        <color theme="4" tint="0.39991454817346722"/>
      </right>
      <top style="thin">
        <color theme="4" tint="0.39994506668294322"/>
      </top>
      <bottom style="thin">
        <color theme="4" tint="0.39997558519241921"/>
      </bottom>
      <diagonal/>
    </border>
    <border>
      <left style="thin">
        <color theme="4" tint="0.39994506668294322"/>
      </left>
      <right/>
      <top style="thin">
        <color theme="4" tint="0.39997558519241921"/>
      </top>
      <bottom style="thin">
        <color theme="4" tint="0.39997558519241921"/>
      </bottom>
      <diagonal/>
    </border>
    <border>
      <left/>
      <right style="thin">
        <color theme="4" tint="0.39991454817346722"/>
      </right>
      <top style="thin">
        <color theme="4" tint="0.39997558519241921"/>
      </top>
      <bottom style="thin">
        <color theme="4" tint="0.39997558519241921"/>
      </bottom>
      <diagonal/>
    </border>
    <border>
      <left/>
      <right style="thin">
        <color theme="4" tint="0.59996337778862885"/>
      </right>
      <top style="thin">
        <color theme="4" tint="0.59996337778862885"/>
      </top>
      <bottom style="thin">
        <color theme="4" tint="0.59996337778862885"/>
      </bottom>
      <diagonal/>
    </border>
    <border>
      <left style="thin">
        <color theme="4" tint="0.39997558519241921"/>
      </left>
      <right style="thin">
        <color theme="4" tint="0.39994506668294322"/>
      </right>
      <top style="thin">
        <color theme="4" tint="0.39997558519241921"/>
      </top>
      <bottom style="thin">
        <color theme="4" tint="0.39994506668294322"/>
      </bottom>
      <diagonal/>
    </border>
    <border>
      <left style="thin">
        <color theme="4" tint="0.39994506668294322"/>
      </left>
      <right style="thin">
        <color theme="4" tint="0.39994506668294322"/>
      </right>
      <top style="thin">
        <color theme="4" tint="0.39997558519241921"/>
      </top>
      <bottom style="thin">
        <color theme="4" tint="0.39994506668294322"/>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alignment vertical="top"/>
      <protection locked="0"/>
    </xf>
  </cellStyleXfs>
  <cellXfs count="184">
    <xf numFmtId="0" fontId="0" fillId="0" borderId="0" xfId="0"/>
    <xf numFmtId="0" fontId="18" fillId="0" borderId="0" xfId="0" applyFont="1" applyAlignment="1">
      <alignment vertical="center"/>
    </xf>
    <xf numFmtId="0" fontId="18" fillId="0" borderId="0" xfId="0" applyFont="1"/>
    <xf numFmtId="0" fontId="19" fillId="0" borderId="0" xfId="0" applyFont="1" applyAlignment="1">
      <alignment vertical="center"/>
    </xf>
    <xf numFmtId="0" fontId="19" fillId="0" borderId="0" xfId="0" applyFont="1"/>
    <xf numFmtId="0" fontId="20" fillId="36" borderId="10" xfId="0" applyFont="1" applyFill="1" applyBorder="1" applyAlignment="1">
      <alignment horizontal="center" vertical="center" wrapText="1"/>
    </xf>
    <xf numFmtId="0" fontId="19" fillId="0" borderId="0" xfId="0" applyFont="1" applyAlignment="1">
      <alignment vertical="center" wrapText="1"/>
    </xf>
    <xf numFmtId="0" fontId="20" fillId="33" borderId="10" xfId="0" applyFont="1" applyFill="1" applyBorder="1" applyAlignment="1">
      <alignment vertical="center" wrapText="1"/>
    </xf>
    <xf numFmtId="0" fontId="19" fillId="0" borderId="0" xfId="0" applyFont="1" applyAlignment="1">
      <alignment horizontal="center" vertical="center"/>
    </xf>
    <xf numFmtId="165" fontId="19" fillId="0" borderId="0" xfId="0" applyNumberFormat="1"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left" wrapText="1"/>
    </xf>
    <xf numFmtId="0" fontId="20" fillId="35" borderId="0" xfId="0" applyFont="1" applyFill="1" applyAlignment="1">
      <alignment horizontal="centerContinuous" vertical="center"/>
    </xf>
    <xf numFmtId="0" fontId="20" fillId="35" borderId="0" xfId="0" applyFont="1" applyFill="1" applyAlignment="1">
      <alignment horizontal="centerContinuous" vertical="center" wrapText="1"/>
    </xf>
    <xf numFmtId="0" fontId="20" fillId="35" borderId="0" xfId="0" applyFont="1" applyFill="1" applyAlignment="1">
      <alignment horizontal="centerContinuous" wrapText="1"/>
    </xf>
    <xf numFmtId="0" fontId="19" fillId="0" borderId="12" xfId="0" applyFont="1" applyBorder="1" applyAlignment="1">
      <alignment vertical="center"/>
    </xf>
    <xf numFmtId="0" fontId="19" fillId="0" borderId="0" xfId="0" applyFont="1" applyAlignment="1">
      <alignment horizontal="centerContinuous"/>
    </xf>
    <xf numFmtId="0" fontId="20" fillId="33" borderId="13" xfId="0" applyFont="1" applyFill="1" applyBorder="1" applyAlignment="1">
      <alignment horizontal="left" vertical="center"/>
    </xf>
    <xf numFmtId="0" fontId="20" fillId="33" borderId="14" xfId="0" applyFont="1" applyFill="1" applyBorder="1" applyAlignment="1">
      <alignment horizontal="centerContinuous" vertical="center" wrapText="1"/>
    </xf>
    <xf numFmtId="0" fontId="20" fillId="33" borderId="15" xfId="0" applyFont="1" applyFill="1" applyBorder="1" applyAlignment="1">
      <alignment horizontal="centerContinuous" vertical="center" wrapText="1"/>
    </xf>
    <xf numFmtId="0" fontId="19" fillId="0" borderId="16" xfId="0" applyFont="1" applyBorder="1" applyAlignment="1">
      <alignment vertical="center" wrapText="1"/>
    </xf>
    <xf numFmtId="0" fontId="19" fillId="34" borderId="16" xfId="0" applyFont="1" applyFill="1" applyBorder="1" applyAlignment="1">
      <alignment vertical="center" wrapText="1"/>
    </xf>
    <xf numFmtId="0" fontId="19" fillId="34" borderId="0" xfId="0" applyFont="1" applyFill="1" applyAlignment="1">
      <alignment vertical="center" wrapText="1"/>
    </xf>
    <xf numFmtId="0" fontId="20" fillId="33" borderId="14" xfId="0" applyFont="1" applyFill="1" applyBorder="1" applyAlignment="1">
      <alignment horizontal="center" vertical="center" wrapText="1"/>
    </xf>
    <xf numFmtId="0" fontId="20" fillId="33" borderId="16" xfId="0" applyFont="1" applyFill="1" applyBorder="1" applyAlignment="1">
      <alignment vertical="center" wrapText="1"/>
    </xf>
    <xf numFmtId="0" fontId="20" fillId="33" borderId="0" xfId="0" applyFont="1" applyFill="1" applyAlignment="1">
      <alignment vertical="center" wrapText="1"/>
    </xf>
    <xf numFmtId="0" fontId="19" fillId="0" borderId="0" xfId="0" quotePrefix="1" applyFont="1" applyAlignment="1">
      <alignment vertical="center"/>
    </xf>
    <xf numFmtId="0" fontId="20" fillId="36" borderId="17"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2" fillId="0" borderId="0" xfId="0" applyFont="1" applyAlignment="1">
      <alignment horizontal="centerContinuous"/>
    </xf>
    <xf numFmtId="0" fontId="23" fillId="0" borderId="0" xfId="0" applyFont="1" applyAlignment="1">
      <alignment horizontal="centerContinuous" vertical="center"/>
    </xf>
    <xf numFmtId="0" fontId="25" fillId="0" borderId="0" xfId="0" applyFont="1"/>
    <xf numFmtId="0" fontId="26" fillId="0" borderId="0" xfId="0" applyFont="1"/>
    <xf numFmtId="0" fontId="27" fillId="0" borderId="0" xfId="0" applyFont="1"/>
    <xf numFmtId="0" fontId="28" fillId="0" borderId="0" xfId="0" applyFont="1" applyAlignment="1">
      <alignment horizontal="left" vertical="center"/>
    </xf>
    <xf numFmtId="0" fontId="28" fillId="0" borderId="0" xfId="0" applyFont="1" applyAlignment="1">
      <alignment vertical="center"/>
    </xf>
    <xf numFmtId="0" fontId="29" fillId="0" borderId="0" xfId="0" applyFont="1" applyAlignment="1">
      <alignment horizontal="center" vertical="center"/>
    </xf>
    <xf numFmtId="164" fontId="29" fillId="0" borderId="0" xfId="0" applyNumberFormat="1" applyFont="1" applyAlignment="1" applyProtection="1">
      <alignment horizontal="left" vertical="center"/>
      <protection locked="0"/>
    </xf>
    <xf numFmtId="0" fontId="28" fillId="0" borderId="0" xfId="0" applyFont="1" applyAlignment="1" applyProtection="1">
      <alignment horizontal="left" vertical="center"/>
      <protection locked="0"/>
    </xf>
    <xf numFmtId="0" fontId="18" fillId="0" borderId="0" xfId="0" applyFont="1" applyAlignment="1">
      <alignment horizontal="left" vertical="center"/>
    </xf>
    <xf numFmtId="0" fontId="29" fillId="0" borderId="0" xfId="0" applyFont="1" applyAlignment="1" applyProtection="1">
      <alignment vertical="center"/>
      <protection locked="0"/>
    </xf>
    <xf numFmtId="0" fontId="30" fillId="0" borderId="0" xfId="42" applyFont="1" applyBorder="1" applyAlignment="1" applyProtection="1">
      <alignment vertical="center"/>
      <protection locked="0"/>
    </xf>
    <xf numFmtId="0" fontId="24" fillId="0" borderId="0" xfId="0" applyFont="1"/>
    <xf numFmtId="0" fontId="19" fillId="0" borderId="0" xfId="0" applyFont="1" applyAlignment="1">
      <alignment horizontal="centerContinuous" vertical="center"/>
    </xf>
    <xf numFmtId="0" fontId="18" fillId="0" borderId="0" xfId="0" applyFont="1" applyAlignment="1">
      <alignment horizontal="centerContinuous"/>
    </xf>
    <xf numFmtId="0" fontId="28" fillId="0" borderId="0" xfId="0" applyFont="1" applyAlignment="1">
      <alignment horizontal="left" vertical="center" indent="1"/>
    </xf>
    <xf numFmtId="0" fontId="19" fillId="33" borderId="15" xfId="0" applyFont="1" applyFill="1" applyBorder="1" applyAlignment="1">
      <alignment horizontal="centerContinuous" vertical="center" wrapText="1"/>
    </xf>
    <xf numFmtId="0" fontId="19" fillId="35" borderId="0" xfId="0" applyFont="1" applyFill="1" applyAlignment="1">
      <alignment horizontal="centerContinuous" wrapText="1"/>
    </xf>
    <xf numFmtId="0" fontId="19" fillId="36" borderId="11" xfId="0" applyFont="1" applyFill="1" applyBorder="1" applyAlignment="1">
      <alignment horizontal="center" vertical="center" wrapText="1"/>
    </xf>
    <xf numFmtId="0" fontId="21" fillId="0" borderId="0" xfId="42" applyAlignment="1" applyProtection="1">
      <alignment horizontal="center"/>
    </xf>
    <xf numFmtId="0" fontId="24" fillId="0" borderId="0" xfId="0" applyFont="1" applyAlignment="1">
      <alignment horizontal="centerContinuous" wrapText="1"/>
    </xf>
    <xf numFmtId="0" fontId="31" fillId="35" borderId="0" xfId="0" applyFont="1" applyFill="1" applyAlignment="1">
      <alignment horizontal="centerContinuous" vertical="center"/>
    </xf>
    <xf numFmtId="0" fontId="20" fillId="36" borderId="0" xfId="0" applyFont="1" applyFill="1" applyAlignment="1">
      <alignment horizontal="center" vertical="center" wrapText="1"/>
    </xf>
    <xf numFmtId="0" fontId="20" fillId="0" borderId="0" xfId="0" applyFont="1" applyAlignment="1">
      <alignment horizontal="center" vertical="center" wrapText="1"/>
    </xf>
    <xf numFmtId="0" fontId="20" fillId="33" borderId="0" xfId="0" applyFont="1" applyFill="1" applyAlignment="1">
      <alignment horizontal="centerContinuous" vertical="center" wrapText="1"/>
    </xf>
    <xf numFmtId="0" fontId="19" fillId="34" borderId="12" xfId="0" applyFont="1" applyFill="1" applyBorder="1" applyAlignment="1">
      <alignment vertical="center"/>
    </xf>
    <xf numFmtId="0" fontId="19" fillId="0" borderId="12" xfId="0" applyFont="1" applyBorder="1"/>
    <xf numFmtId="0" fontId="19" fillId="0" borderId="20" xfId="0" applyFont="1" applyBorder="1" applyAlignment="1" applyProtection="1">
      <alignment vertical="center" wrapText="1"/>
      <protection locked="0"/>
    </xf>
    <xf numFmtId="0" fontId="19" fillId="0" borderId="20" xfId="0" applyFont="1" applyBorder="1" applyAlignment="1" applyProtection="1">
      <alignment vertical="center"/>
      <protection locked="0"/>
    </xf>
    <xf numFmtId="0" fontId="19" fillId="0" borderId="19" xfId="0" quotePrefix="1" applyFont="1" applyBorder="1" applyAlignment="1">
      <alignment vertical="center"/>
    </xf>
    <xf numFmtId="0" fontId="20" fillId="33" borderId="21" xfId="0" applyFont="1" applyFill="1" applyBorder="1" applyAlignment="1">
      <alignment horizontal="center" vertical="center" wrapText="1"/>
    </xf>
    <xf numFmtId="0" fontId="19" fillId="0" borderId="0" xfId="0" applyFont="1" applyAlignment="1">
      <alignment horizontal="centerContinuous" vertical="center" wrapText="1"/>
    </xf>
    <xf numFmtId="165" fontId="19" fillId="0" borderId="0" xfId="0" applyNumberFormat="1" applyFont="1" applyAlignment="1">
      <alignment horizontal="centerContinuous" vertical="center"/>
    </xf>
    <xf numFmtId="0" fontId="20" fillId="33" borderId="21" xfId="0" applyFont="1" applyFill="1" applyBorder="1" applyAlignment="1">
      <alignment horizontal="left" vertical="center"/>
    </xf>
    <xf numFmtId="0" fontId="20" fillId="33" borderId="21" xfId="0" applyFont="1" applyFill="1" applyBorder="1" applyAlignment="1">
      <alignment horizontal="centerContinuous" vertical="center" wrapText="1"/>
    </xf>
    <xf numFmtId="0" fontId="20" fillId="33" borderId="19" xfId="0" applyFont="1" applyFill="1" applyBorder="1" applyAlignment="1">
      <alignment horizontal="left" vertical="center"/>
    </xf>
    <xf numFmtId="0" fontId="19" fillId="0" borderId="12" xfId="0" applyFont="1" applyBorder="1" applyAlignment="1">
      <alignment vertical="center" wrapText="1"/>
    </xf>
    <xf numFmtId="0" fontId="19" fillId="34" borderId="12" xfId="0" applyFont="1" applyFill="1" applyBorder="1" applyAlignment="1">
      <alignment vertical="center" wrapText="1"/>
    </xf>
    <xf numFmtId="0" fontId="20" fillId="36" borderId="18" xfId="0" applyFont="1" applyFill="1" applyBorder="1" applyAlignment="1">
      <alignment horizontal="center" vertical="center" wrapText="1"/>
    </xf>
    <xf numFmtId="0" fontId="24" fillId="0" borderId="0" xfId="0" applyFont="1" applyAlignment="1">
      <alignment vertical="center" wrapText="1"/>
    </xf>
    <xf numFmtId="0" fontId="21" fillId="0" borderId="0" xfId="42" applyAlignment="1" applyProtection="1">
      <alignment horizontal="left" indent="1"/>
    </xf>
    <xf numFmtId="0" fontId="34" fillId="37" borderId="0" xfId="0" applyFont="1" applyFill="1" applyAlignment="1">
      <alignment horizontal="centerContinuous" vertical="center"/>
    </xf>
    <xf numFmtId="0" fontId="20" fillId="37" borderId="0" xfId="0" applyFont="1" applyFill="1" applyAlignment="1">
      <alignment horizontal="centerContinuous" vertical="center" wrapText="1"/>
    </xf>
    <xf numFmtId="0" fontId="20" fillId="37" borderId="0" xfId="0" applyFont="1" applyFill="1" applyAlignment="1">
      <alignment horizontal="centerContinuous" vertical="center"/>
    </xf>
    <xf numFmtId="0" fontId="20" fillId="36" borderId="22" xfId="0" applyFont="1" applyFill="1" applyBorder="1" applyAlignment="1">
      <alignment horizontal="center" vertical="center" wrapText="1"/>
    </xf>
    <xf numFmtId="165" fontId="20" fillId="36" borderId="10" xfId="0" applyNumberFormat="1" applyFont="1" applyFill="1" applyBorder="1" applyAlignment="1">
      <alignment horizontal="center" vertical="center" wrapText="1"/>
    </xf>
    <xf numFmtId="0" fontId="19" fillId="34" borderId="22" xfId="0" applyFont="1" applyFill="1" applyBorder="1" applyAlignment="1">
      <alignment vertical="center"/>
    </xf>
    <xf numFmtId="0" fontId="19" fillId="34" borderId="10" xfId="0" applyFont="1" applyFill="1" applyBorder="1" applyAlignment="1">
      <alignment vertical="center" wrapText="1"/>
    </xf>
    <xf numFmtId="166" fontId="19" fillId="34" borderId="10" xfId="0" applyNumberFormat="1" applyFont="1" applyFill="1" applyBorder="1" applyAlignment="1">
      <alignment horizontal="center" vertical="center"/>
    </xf>
    <xf numFmtId="0" fontId="19" fillId="34" borderId="10" xfId="0" applyFont="1" applyFill="1" applyBorder="1" applyAlignment="1">
      <alignment horizontal="center" vertical="center" wrapText="1"/>
    </xf>
    <xf numFmtId="0" fontId="19" fillId="0" borderId="22" xfId="0" applyFont="1" applyBorder="1" applyAlignment="1">
      <alignment vertical="center"/>
    </xf>
    <xf numFmtId="0" fontId="19" fillId="0" borderId="10" xfId="0" applyFont="1" applyBorder="1" applyAlignment="1">
      <alignment vertical="center" wrapText="1"/>
    </xf>
    <xf numFmtId="166" fontId="19" fillId="0" borderId="10" xfId="0" applyNumberFormat="1" applyFont="1" applyBorder="1" applyAlignment="1">
      <alignment horizontal="center" vertical="center"/>
    </xf>
    <xf numFmtId="0" fontId="19" fillId="0" borderId="10" xfId="0" applyFont="1" applyBorder="1" applyAlignment="1">
      <alignment horizontal="center" vertical="center" wrapText="1"/>
    </xf>
    <xf numFmtId="0" fontId="18" fillId="39" borderId="0" xfId="0" applyFont="1" applyFill="1"/>
    <xf numFmtId="0" fontId="18" fillId="39" borderId="0" xfId="0" quotePrefix="1" applyFont="1" applyFill="1" applyAlignment="1">
      <alignment horizontal="left" indent="1"/>
    </xf>
    <xf numFmtId="0" fontId="18" fillId="39" borderId="0" xfId="0" applyFont="1" applyFill="1" applyAlignment="1">
      <alignment horizontal="left" indent="1"/>
    </xf>
    <xf numFmtId="0" fontId="18" fillId="39" borderId="0" xfId="0" applyFont="1" applyFill="1" applyAlignment="1">
      <alignment vertical="center" wrapText="1"/>
    </xf>
    <xf numFmtId="0" fontId="18" fillId="40" borderId="0" xfId="0" applyFont="1" applyFill="1"/>
    <xf numFmtId="0" fontId="18" fillId="0" borderId="24" xfId="0" applyFont="1" applyBorder="1" applyAlignment="1" applyProtection="1">
      <alignment horizontal="left" vertical="center"/>
      <protection locked="0"/>
    </xf>
    <xf numFmtId="0" fontId="19" fillId="0" borderId="24" xfId="0" applyFont="1" applyBorder="1" applyAlignment="1" applyProtection="1">
      <alignment horizontal="left" vertical="center"/>
      <protection locked="0"/>
    </xf>
    <xf numFmtId="167" fontId="19" fillId="0" borderId="0" xfId="0" applyNumberFormat="1" applyFont="1" applyAlignment="1">
      <alignment horizontal="center" vertical="center" wrapText="1"/>
    </xf>
    <xf numFmtId="167" fontId="20" fillId="37" borderId="0" xfId="0" applyNumberFormat="1" applyFont="1" applyFill="1" applyAlignment="1">
      <alignment horizontal="centerContinuous" vertical="center" wrapText="1"/>
    </xf>
    <xf numFmtId="167" fontId="20" fillId="36" borderId="10" xfId="0" applyNumberFormat="1" applyFont="1" applyFill="1" applyBorder="1" applyAlignment="1">
      <alignment horizontal="center" vertical="center" wrapText="1"/>
    </xf>
    <xf numFmtId="167" fontId="19" fillId="0" borderId="10" xfId="0" applyNumberFormat="1" applyFont="1" applyBorder="1" applyAlignment="1">
      <alignment horizontal="center" vertical="center" wrapText="1"/>
    </xf>
    <xf numFmtId="167" fontId="19" fillId="34" borderId="10" xfId="0" applyNumberFormat="1" applyFont="1" applyFill="1" applyBorder="1" applyAlignment="1">
      <alignment horizontal="center" vertical="center" wrapText="1"/>
    </xf>
    <xf numFmtId="165" fontId="19" fillId="0" borderId="0" xfId="0" applyNumberFormat="1" applyFont="1" applyAlignment="1">
      <alignment horizontal="center" vertical="center" wrapText="1"/>
    </xf>
    <xf numFmtId="166" fontId="19" fillId="0" borderId="0" xfId="0" applyNumberFormat="1" applyFont="1" applyAlignment="1">
      <alignment vertical="center" wrapText="1"/>
    </xf>
    <xf numFmtId="165" fontId="19" fillId="0" borderId="10" xfId="0" applyNumberFormat="1" applyFont="1" applyBorder="1" applyAlignment="1">
      <alignment horizontal="center" vertical="center" wrapText="1"/>
    </xf>
    <xf numFmtId="165" fontId="19" fillId="34" borderId="10" xfId="0" applyNumberFormat="1" applyFont="1" applyFill="1" applyBorder="1" applyAlignment="1">
      <alignment horizontal="center" vertical="center" wrapText="1"/>
    </xf>
    <xf numFmtId="0" fontId="20" fillId="33" borderId="22" xfId="0" applyFont="1" applyFill="1" applyBorder="1" applyAlignment="1">
      <alignment horizontal="centerContinuous" vertical="center" wrapText="1"/>
    </xf>
    <xf numFmtId="0" fontId="20" fillId="33" borderId="10" xfId="0" applyFont="1" applyFill="1" applyBorder="1" applyAlignment="1">
      <alignment horizontal="centerContinuous" vertical="center" wrapText="1"/>
    </xf>
    <xf numFmtId="0" fontId="20" fillId="33" borderId="10" xfId="0" applyFont="1" applyFill="1" applyBorder="1" applyAlignment="1">
      <alignment horizontal="centerContinuous" vertical="center"/>
    </xf>
    <xf numFmtId="165" fontId="20" fillId="33" borderId="10" xfId="0" applyNumberFormat="1" applyFont="1" applyFill="1" applyBorder="1" applyAlignment="1">
      <alignment horizontal="centerContinuous" vertical="center"/>
    </xf>
    <xf numFmtId="0" fontId="19" fillId="0" borderId="27" xfId="0" quotePrefix="1" applyFont="1" applyBorder="1" applyAlignment="1">
      <alignment vertical="center"/>
    </xf>
    <xf numFmtId="0" fontId="19" fillId="0" borderId="28" xfId="0" applyFont="1" applyBorder="1" applyAlignment="1" applyProtection="1">
      <alignment vertical="center" wrapText="1"/>
      <protection locked="0"/>
    </xf>
    <xf numFmtId="0" fontId="19" fillId="0" borderId="30" xfId="0" quotePrefix="1" applyFont="1" applyBorder="1" applyAlignment="1">
      <alignment vertical="center"/>
    </xf>
    <xf numFmtId="0" fontId="19" fillId="0" borderId="29" xfId="0" applyFont="1" applyBorder="1" applyAlignment="1" applyProtection="1">
      <alignment vertical="center" wrapText="1"/>
      <protection locked="0"/>
    </xf>
    <xf numFmtId="0" fontId="19" fillId="0" borderId="36" xfId="0" applyFont="1" applyBorder="1" applyAlignment="1" applyProtection="1">
      <alignment horizontal="left" vertical="center"/>
      <protection locked="0"/>
    </xf>
    <xf numFmtId="0" fontId="19" fillId="0" borderId="12" xfId="0" applyFont="1" applyBorder="1" applyAlignment="1" applyProtection="1">
      <alignment horizontal="center" vertical="center"/>
      <protection locked="0"/>
    </xf>
    <xf numFmtId="0" fontId="18" fillId="0" borderId="36" xfId="0" applyFont="1" applyBorder="1" applyAlignment="1">
      <alignment horizontal="left" vertical="center"/>
    </xf>
    <xf numFmtId="0" fontId="18" fillId="0" borderId="24" xfId="0" applyFont="1" applyBorder="1" applyAlignment="1">
      <alignment horizontal="left" vertical="center"/>
    </xf>
    <xf numFmtId="0" fontId="24" fillId="0" borderId="36" xfId="0" applyFont="1" applyBorder="1" applyAlignment="1">
      <alignment horizontal="left" vertical="center" wrapText="1"/>
    </xf>
    <xf numFmtId="0" fontId="24" fillId="0" borderId="24" xfId="0" applyFont="1" applyBorder="1" applyAlignment="1">
      <alignment horizontal="left" vertical="center" wrapText="1"/>
    </xf>
    <xf numFmtId="0" fontId="25" fillId="0" borderId="36" xfId="0" applyFont="1" applyBorder="1" applyAlignment="1">
      <alignment horizontal="left" vertical="center"/>
    </xf>
    <xf numFmtId="0" fontId="25" fillId="0" borderId="24" xfId="0" applyFont="1" applyBorder="1" applyAlignment="1">
      <alignment horizontal="left" vertical="center"/>
    </xf>
    <xf numFmtId="0" fontId="26" fillId="0" borderId="36" xfId="0" applyFont="1" applyBorder="1" applyAlignment="1">
      <alignment horizontal="left" vertical="center"/>
    </xf>
    <xf numFmtId="0" fontId="26" fillId="0" borderId="24" xfId="0" applyFont="1" applyBorder="1" applyAlignment="1">
      <alignment horizontal="left" vertical="center"/>
    </xf>
    <xf numFmtId="0" fontId="27" fillId="0" borderId="36" xfId="0" applyFont="1" applyBorder="1" applyAlignment="1">
      <alignment horizontal="left" vertical="center"/>
    </xf>
    <xf numFmtId="0" fontId="27" fillId="0" borderId="24" xfId="0" applyFont="1" applyBorder="1" applyAlignment="1">
      <alignment horizontal="left" vertical="center"/>
    </xf>
    <xf numFmtId="0" fontId="28" fillId="0" borderId="36" xfId="0" applyFont="1" applyBorder="1" applyAlignment="1">
      <alignment horizontal="left" vertical="center"/>
    </xf>
    <xf numFmtId="0" fontId="28" fillId="0" borderId="24" xfId="0" applyFont="1" applyBorder="1" applyAlignment="1">
      <alignment horizontal="left" vertical="center"/>
    </xf>
    <xf numFmtId="164" fontId="29" fillId="0" borderId="0" xfId="0" applyNumberFormat="1" applyFont="1" applyAlignment="1">
      <alignment horizontal="left" vertical="center"/>
    </xf>
    <xf numFmtId="164" fontId="29" fillId="0" borderId="36" xfId="0" applyNumberFormat="1" applyFont="1" applyBorder="1" applyAlignment="1">
      <alignment horizontal="left" vertical="center"/>
    </xf>
    <xf numFmtId="164" fontId="29" fillId="0" borderId="24" xfId="0" applyNumberFormat="1" applyFont="1" applyBorder="1" applyAlignment="1">
      <alignment horizontal="left" vertical="center"/>
    </xf>
    <xf numFmtId="0" fontId="29" fillId="0" borderId="0" xfId="0" applyFont="1" applyAlignment="1">
      <alignment vertical="center"/>
    </xf>
    <xf numFmtId="0" fontId="30" fillId="0" borderId="0" xfId="42" applyFont="1" applyBorder="1" applyAlignment="1" applyProtection="1">
      <alignment vertical="center"/>
    </xf>
    <xf numFmtId="0" fontId="24" fillId="0" borderId="36" xfId="0" applyFont="1" applyBorder="1" applyAlignment="1">
      <alignment horizontal="left" vertical="center"/>
    </xf>
    <xf numFmtId="0" fontId="24" fillId="0" borderId="24" xfId="0" applyFont="1" applyBorder="1" applyAlignment="1">
      <alignment horizontal="left" vertical="center"/>
    </xf>
    <xf numFmtId="0" fontId="19" fillId="0" borderId="0" xfId="0" applyFont="1" applyAlignment="1">
      <alignment horizontal="right" wrapText="1"/>
    </xf>
    <xf numFmtId="0" fontId="19" fillId="0" borderId="36" xfId="0" applyFont="1" applyBorder="1" applyAlignment="1">
      <alignment horizontal="left" vertical="center"/>
    </xf>
    <xf numFmtId="0" fontId="19" fillId="0" borderId="24" xfId="0" applyFont="1" applyBorder="1" applyAlignment="1">
      <alignment horizontal="left" vertical="center"/>
    </xf>
    <xf numFmtId="0" fontId="32" fillId="37" borderId="0" xfId="0" applyFont="1" applyFill="1" applyAlignment="1">
      <alignment horizontal="centerContinuous" vertical="center" wrapText="1"/>
    </xf>
    <xf numFmtId="0" fontId="32" fillId="37" borderId="0" xfId="0" applyFont="1" applyFill="1" applyAlignment="1">
      <alignment horizontal="centerContinuous" vertical="center"/>
    </xf>
    <xf numFmtId="0" fontId="33" fillId="37" borderId="0" xfId="0" applyFont="1" applyFill="1" applyAlignment="1">
      <alignment horizontal="centerContinuous" wrapText="1"/>
    </xf>
    <xf numFmtId="0" fontId="0" fillId="0" borderId="36" xfId="0" applyBorder="1" applyAlignment="1">
      <alignment horizontal="left" vertical="center"/>
    </xf>
    <xf numFmtId="0" fontId="0" fillId="0" borderId="24" xfId="0" applyBorder="1" applyAlignment="1">
      <alignment horizontal="left" vertical="center"/>
    </xf>
    <xf numFmtId="0" fontId="19" fillId="38" borderId="12" xfId="0" applyFont="1" applyFill="1" applyBorder="1" applyAlignment="1">
      <alignment vertical="center"/>
    </xf>
    <xf numFmtId="0" fontId="19" fillId="34" borderId="37" xfId="0" applyFont="1" applyFill="1" applyBorder="1" applyAlignment="1">
      <alignment vertical="center"/>
    </xf>
    <xf numFmtId="0" fontId="19" fillId="34" borderId="38" xfId="0" applyFont="1" applyFill="1" applyBorder="1" applyAlignment="1">
      <alignment vertical="center" wrapText="1"/>
    </xf>
    <xf numFmtId="166" fontId="19" fillId="34" borderId="38" xfId="0" applyNumberFormat="1" applyFont="1" applyFill="1" applyBorder="1" applyAlignment="1">
      <alignment horizontal="center" vertical="center"/>
    </xf>
    <xf numFmtId="165" fontId="19" fillId="34" borderId="38" xfId="0" applyNumberFormat="1" applyFont="1" applyFill="1" applyBorder="1" applyAlignment="1">
      <alignment horizontal="center" vertical="center" wrapText="1"/>
    </xf>
    <xf numFmtId="167" fontId="19" fillId="34" borderId="38" xfId="0" applyNumberFormat="1" applyFont="1" applyFill="1" applyBorder="1" applyAlignment="1">
      <alignment horizontal="center" vertical="center" wrapText="1"/>
    </xf>
    <xf numFmtId="0" fontId="19" fillId="34" borderId="38" xfId="0" applyFont="1" applyFill="1" applyBorder="1" applyAlignment="1">
      <alignment horizontal="center" vertical="center" wrapText="1"/>
    </xf>
    <xf numFmtId="0" fontId="19" fillId="0" borderId="12" xfId="0" applyFont="1" applyBorder="1" applyAlignment="1">
      <alignment vertical="center" wrapText="1"/>
    </xf>
    <xf numFmtId="0" fontId="19" fillId="34" borderId="12" xfId="0" applyFont="1" applyFill="1" applyBorder="1" applyAlignment="1">
      <alignment vertical="center" wrapText="1"/>
    </xf>
    <xf numFmtId="0" fontId="20" fillId="36" borderId="18" xfId="0" applyFont="1" applyFill="1" applyBorder="1" applyAlignment="1">
      <alignment horizontal="center" vertical="center" wrapText="1"/>
    </xf>
    <xf numFmtId="0" fontId="21" fillId="0" borderId="0" xfId="42" applyAlignment="1" applyProtection="1">
      <alignment horizontal="left" indent="1"/>
    </xf>
    <xf numFmtId="0" fontId="19" fillId="34" borderId="19" xfId="0" applyFont="1" applyFill="1" applyBorder="1" applyAlignment="1">
      <alignment vertical="center" wrapText="1"/>
    </xf>
    <xf numFmtId="0" fontId="19" fillId="34" borderId="20" xfId="0" applyFont="1" applyFill="1" applyBorder="1" applyAlignment="1">
      <alignment vertical="center" wrapText="1"/>
    </xf>
    <xf numFmtId="0" fontId="19" fillId="0" borderId="19" xfId="0" applyFont="1" applyBorder="1" applyAlignment="1">
      <alignment vertical="center" wrapText="1"/>
    </xf>
    <xf numFmtId="0" fontId="19" fillId="0" borderId="20" xfId="0" applyFont="1" applyBorder="1" applyAlignment="1">
      <alignment vertical="center" wrapText="1"/>
    </xf>
    <xf numFmtId="0" fontId="22" fillId="0" borderId="0" xfId="0" applyFont="1" applyAlignment="1">
      <alignment horizontal="left" vertical="center" wrapText="1" indent="1"/>
    </xf>
    <xf numFmtId="0" fontId="18" fillId="0" borderId="0" xfId="0" applyFont="1" applyAlignment="1">
      <alignment horizontal="center" vertical="center" wrapText="1"/>
    </xf>
    <xf numFmtId="0" fontId="24" fillId="0" borderId="0" xfId="0" applyFont="1" applyAlignment="1">
      <alignment vertical="center" wrapText="1"/>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30" fillId="0" borderId="0" xfId="42" applyFont="1" applyBorder="1" applyAlignment="1" applyProtection="1">
      <alignment horizontal="left" vertical="center"/>
      <protection locked="0"/>
    </xf>
    <xf numFmtId="0" fontId="18" fillId="40" borderId="0" xfId="0" applyFont="1" applyFill="1" applyAlignment="1">
      <alignment horizontal="center" vertical="center" wrapText="1"/>
    </xf>
    <xf numFmtId="0" fontId="18" fillId="0" borderId="0" xfId="0" applyFont="1" applyAlignment="1">
      <alignment horizontal="center"/>
    </xf>
    <xf numFmtId="0" fontId="43" fillId="0" borderId="0" xfId="0" quotePrefix="1" applyFont="1" applyAlignment="1">
      <alignment horizontal="left" vertical="top" wrapText="1" indent="1"/>
    </xf>
    <xf numFmtId="0" fontId="43" fillId="0" borderId="0" xfId="0" applyFont="1" applyAlignment="1">
      <alignment horizontal="left" vertical="top" wrapText="1" indent="1"/>
    </xf>
    <xf numFmtId="0" fontId="18" fillId="39" borderId="0" xfId="0" applyFont="1" applyFill="1" applyAlignment="1">
      <alignment horizontal="center"/>
    </xf>
    <xf numFmtId="0" fontId="18" fillId="39" borderId="0" xfId="0" applyFont="1" applyFill="1" applyAlignment="1">
      <alignment horizontal="left" wrapText="1" indent="1"/>
    </xf>
    <xf numFmtId="0" fontId="35" fillId="39" borderId="0" xfId="0" applyFont="1" applyFill="1" applyAlignment="1">
      <alignment horizontal="center" vertical="center" wrapText="1"/>
    </xf>
    <xf numFmtId="0" fontId="18" fillId="0" borderId="0" xfId="0" applyFont="1" applyAlignment="1">
      <alignment horizontal="center" vertical="top" wrapText="1"/>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34" borderId="25" xfId="0" applyFont="1" applyFill="1" applyBorder="1" applyAlignment="1">
      <alignment vertical="center" wrapText="1"/>
    </xf>
    <xf numFmtId="0" fontId="19" fillId="34" borderId="33" xfId="0" applyFont="1" applyFill="1" applyBorder="1" applyAlignment="1">
      <alignment vertical="center" wrapText="1"/>
    </xf>
    <xf numFmtId="0" fontId="19" fillId="34" borderId="26" xfId="0" applyFont="1" applyFill="1" applyBorder="1" applyAlignment="1">
      <alignment vertical="center" wrapText="1"/>
    </xf>
    <xf numFmtId="0" fontId="19" fillId="38" borderId="19" xfId="0" applyFont="1" applyFill="1" applyBorder="1" applyAlignment="1">
      <alignment vertical="center" wrapText="1"/>
    </xf>
    <xf numFmtId="0" fontId="19" fillId="38" borderId="20" xfId="0" applyFont="1" applyFill="1" applyBorder="1" applyAlignment="1">
      <alignment vertical="center" wrapText="1"/>
    </xf>
    <xf numFmtId="0" fontId="18" fillId="0" borderId="0" xfId="0" applyFont="1" applyAlignment="1">
      <alignment horizontal="left" vertical="center" wrapText="1" indent="1"/>
    </xf>
    <xf numFmtId="0" fontId="40" fillId="0" borderId="0" xfId="42" applyFont="1" applyAlignment="1" applyProtection="1">
      <alignment horizontal="left" vertical="center" wrapText="1"/>
    </xf>
    <xf numFmtId="0" fontId="41" fillId="0" borderId="23" xfId="0" applyFont="1" applyBorder="1" applyAlignment="1">
      <alignment horizontal="center" vertical="center" wrapText="1"/>
    </xf>
    <xf numFmtId="0" fontId="36" fillId="0" borderId="23" xfId="0" applyFont="1" applyBorder="1" applyAlignment="1">
      <alignment horizontal="center" vertical="center"/>
    </xf>
    <xf numFmtId="0" fontId="25" fillId="0" borderId="0" xfId="0" applyFont="1" applyAlignment="1" applyProtection="1">
      <alignment horizontal="left" vertical="center" indent="1"/>
      <protection locked="0"/>
    </xf>
    <xf numFmtId="22" fontId="25" fillId="0" borderId="0" xfId="0" applyNumberFormat="1" applyFont="1" applyAlignment="1" applyProtection="1">
      <alignment horizontal="left" vertical="center" indent="1"/>
      <protection locked="0"/>
    </xf>
    <xf numFmtId="0" fontId="39" fillId="0" borderId="0" xfId="42" applyFont="1" applyBorder="1" applyAlignment="1" applyProtection="1">
      <alignment horizontal="left" vertical="center" indent="1"/>
      <protection locked="0"/>
    </xf>
    <xf numFmtId="0" fontId="19" fillId="0" borderId="34" xfId="0" applyFont="1" applyBorder="1" applyAlignment="1">
      <alignment vertical="center" wrapText="1"/>
    </xf>
    <xf numFmtId="0" fontId="19" fillId="0" borderId="35" xfId="0" applyFont="1" applyBorder="1" applyAlignment="1">
      <alignment vertical="center" wrapText="1"/>
    </xf>
    <xf numFmtId="0" fontId="36" fillId="0" borderId="23" xfId="0" applyFont="1" applyBorder="1" applyAlignment="1">
      <alignment horizontal="center" vertical="center" wrapText="1"/>
    </xf>
    <xf numFmtId="0" fontId="0" fillId="0" borderId="23" xfId="0"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70">
    <dxf>
      <font>
        <color rgb="FF9C0006"/>
      </font>
      <fill>
        <patternFill>
          <bgColor rgb="FFFFC7CE"/>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ill>
        <patternFill>
          <bgColor theme="5" tint="0.59996337778862885"/>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b/>
        <i val="0"/>
        <color theme="1"/>
      </font>
    </dxf>
    <dxf>
      <font>
        <b/>
        <i val="0"/>
        <color theme="1"/>
      </font>
    </dxf>
    <dxf>
      <font>
        <b/>
        <i val="0"/>
        <color theme="1"/>
      </font>
    </dxf>
    <dxf>
      <font>
        <b/>
        <i val="0"/>
        <color theme="1"/>
      </font>
    </dxf>
    <dxf>
      <font>
        <b/>
        <i val="0"/>
        <color theme="1"/>
      </font>
    </dxf>
    <dxf>
      <font>
        <b/>
        <i val="0"/>
        <color theme="1"/>
      </font>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rgb="FF9C0006"/>
      </font>
      <fill>
        <patternFill>
          <bgColor rgb="FFFFC7CE"/>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s>
  <tableStyles count="0" defaultTableStyle="TableStyleMedium2" defaultPivotStyle="PivotStyleLight16"/>
  <colors>
    <mruColors>
      <color rgb="FFEBF1DE"/>
      <color rgb="FFDCE6F4"/>
      <color rgb="FF396497"/>
      <color rgb="FF4070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arget="#REAPROBACI&#211;N" Type="http://schemas.openxmlformats.org/officeDocument/2006/relationships/hyperlink"/><Relationship Id="rId2" Target="#ANULACI&#211;N" Type="http://schemas.openxmlformats.org/officeDocument/2006/relationships/hyperlink"/><Relationship Id="rId1" Target="../media/image1.jpeg" Type="http://schemas.openxmlformats.org/officeDocument/2006/relationships/image"/></Relationships>
</file>

<file path=xl/drawings/_rels/drawing2.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hyperlink" Target="#Voto!A1"/><Relationship Id="rId7"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hyperlink" Target="#Listado!A1"/><Relationship Id="rId6" Type="http://schemas.openxmlformats.org/officeDocument/2006/relationships/hyperlink" Target="https://ecollection.icontec.org/" TargetMode="External"/><Relationship Id="rId5" Type="http://schemas.microsoft.com/office/2007/relationships/hdphoto" Target="../media/hdphoto1.wdp"/><Relationship Id="rId10" Type="http://schemas.openxmlformats.org/officeDocument/2006/relationships/image" Target="../media/image6.png"/><Relationship Id="rId4" Type="http://schemas.openxmlformats.org/officeDocument/2006/relationships/image" Target="../media/image3.jpeg"/><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hyperlink" Target="#Instrucciones!A1"/></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Instruccione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0</xdr:colOff>
      <xdr:row>5</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14300" y="95250"/>
          <a:ext cx="5638800" cy="88582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114299</xdr:colOff>
      <xdr:row>1</xdr:row>
      <xdr:rowOff>0</xdr:rowOff>
    </xdr:from>
    <xdr:to>
      <xdr:col>9</xdr:col>
      <xdr:colOff>114299</xdr:colOff>
      <xdr:row>5</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5753099" y="95250"/>
          <a:ext cx="3495675" cy="88582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0</xdr:rowOff>
    </xdr:from>
    <xdr:to>
      <xdr:col>10</xdr:col>
      <xdr:colOff>0</xdr:colOff>
      <xdr:row>7</xdr:row>
      <xdr:rowOff>0</xdr:rowOff>
    </xdr:to>
    <xdr:sp macro="" textlink="">
      <xdr:nvSpPr>
        <xdr:cNvPr id="4" name="AutoShape 4">
          <a:extLst>
            <a:ext uri="{FF2B5EF4-FFF2-40B4-BE49-F238E27FC236}">
              <a16:creationId xmlns:a16="http://schemas.microsoft.com/office/drawing/2014/main" id="{00000000-0008-0000-0000-000004000000}"/>
            </a:ext>
          </a:extLst>
        </xdr:cNvPr>
        <xdr:cNvSpPr>
          <a:spLocks noChangeArrowheads="1"/>
        </xdr:cNvSpPr>
      </xdr:nvSpPr>
      <xdr:spPr bwMode="auto">
        <a:xfrm>
          <a:off x="114300" y="1076325"/>
          <a:ext cx="9134475" cy="20955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9</xdr:col>
      <xdr:colOff>0</xdr:colOff>
      <xdr:row>9</xdr:row>
      <xdr:rowOff>0</xdr:rowOff>
    </xdr:to>
    <xdr:sp macro="" textlink="">
      <xdr:nvSpPr>
        <xdr:cNvPr id="5" name="AutoShape 78">
          <a:extLst>
            <a:ext uri="{FF2B5EF4-FFF2-40B4-BE49-F238E27FC236}">
              <a16:creationId xmlns:a16="http://schemas.microsoft.com/office/drawing/2014/main" id="{00000000-0008-0000-0000-000005000000}"/>
            </a:ext>
          </a:extLst>
        </xdr:cNvPr>
        <xdr:cNvSpPr>
          <a:spLocks noChangeArrowheads="1"/>
        </xdr:cNvSpPr>
      </xdr:nvSpPr>
      <xdr:spPr bwMode="auto">
        <a:xfrm>
          <a:off x="962025" y="1343025"/>
          <a:ext cx="8172450"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9</xdr:col>
      <xdr:colOff>0</xdr:colOff>
      <xdr:row>11</xdr:row>
      <xdr:rowOff>0</xdr:rowOff>
    </xdr:to>
    <xdr:sp macro="" textlink="">
      <xdr:nvSpPr>
        <xdr:cNvPr id="6" name="AutoShape 79">
          <a:extLst>
            <a:ext uri="{FF2B5EF4-FFF2-40B4-BE49-F238E27FC236}">
              <a16:creationId xmlns:a16="http://schemas.microsoft.com/office/drawing/2014/main" id="{00000000-0008-0000-0000-000006000000}"/>
            </a:ext>
          </a:extLst>
        </xdr:cNvPr>
        <xdr:cNvSpPr>
          <a:spLocks noChangeArrowheads="1"/>
        </xdr:cNvSpPr>
      </xdr:nvSpPr>
      <xdr:spPr bwMode="auto">
        <a:xfrm>
          <a:off x="962025" y="1628775"/>
          <a:ext cx="817245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9</xdr:col>
      <xdr:colOff>0</xdr:colOff>
      <xdr:row>13</xdr:row>
      <xdr:rowOff>0</xdr:rowOff>
    </xdr:to>
    <xdr:sp macro="" textlink="">
      <xdr:nvSpPr>
        <xdr:cNvPr id="7" name="AutoShape 81">
          <a:extLst>
            <a:ext uri="{FF2B5EF4-FFF2-40B4-BE49-F238E27FC236}">
              <a16:creationId xmlns:a16="http://schemas.microsoft.com/office/drawing/2014/main" id="{00000000-0008-0000-0000-000007000000}"/>
            </a:ext>
          </a:extLst>
        </xdr:cNvPr>
        <xdr:cNvSpPr>
          <a:spLocks noChangeArrowheads="1"/>
        </xdr:cNvSpPr>
      </xdr:nvSpPr>
      <xdr:spPr bwMode="auto">
        <a:xfrm>
          <a:off x="2209800" y="1924050"/>
          <a:ext cx="69246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2609850</xdr:colOff>
      <xdr:row>2</xdr:row>
      <xdr:rowOff>0</xdr:rowOff>
    </xdr:from>
    <xdr:to>
      <xdr:col>8</xdr:col>
      <xdr:colOff>3362325</xdr:colOff>
      <xdr:row>3</xdr:row>
      <xdr:rowOff>619125</xdr:rowOff>
    </xdr:to>
    <xdr:pic>
      <xdr:nvPicPr>
        <xdr:cNvPr id="8" name="Imagen 1" descr="Icon-logo-df.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142875"/>
          <a:ext cx="7524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xdr:colOff>
      <xdr:row>14</xdr:row>
      <xdr:rowOff>0</xdr:rowOff>
    </xdr:from>
    <xdr:to>
      <xdr:col>8</xdr:col>
      <xdr:colOff>1</xdr:colOff>
      <xdr:row>17</xdr:row>
      <xdr:rowOff>0</xdr:rowOff>
    </xdr:to>
    <xdr:sp macro="" textlink="">
      <xdr:nvSpPr>
        <xdr:cNvPr id="9" name="AutoShape 58">
          <a:extLst>
            <a:ext uri="{FF2B5EF4-FFF2-40B4-BE49-F238E27FC236}">
              <a16:creationId xmlns:a16="http://schemas.microsoft.com/office/drawing/2014/main" id="{00000000-0008-0000-0000-000009000000}"/>
            </a:ext>
          </a:extLst>
        </xdr:cNvPr>
        <xdr:cNvSpPr>
          <a:spLocks noChangeArrowheads="1"/>
        </xdr:cNvSpPr>
      </xdr:nvSpPr>
      <xdr:spPr bwMode="auto">
        <a:xfrm>
          <a:off x="114301" y="2266950"/>
          <a:ext cx="5638800" cy="4667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14</xdr:row>
      <xdr:rowOff>152400</xdr:rowOff>
    </xdr:from>
    <xdr:to>
      <xdr:col>4</xdr:col>
      <xdr:colOff>847725</xdr:colOff>
      <xdr:row>15</xdr:row>
      <xdr:rowOff>180975</xdr:rowOff>
    </xdr:to>
    <xdr:grpSp>
      <xdr:nvGrpSpPr>
        <xdr:cNvPr id="10" name="559 Grupo">
          <a:extLst>
            <a:ext uri="{FF2B5EF4-FFF2-40B4-BE49-F238E27FC236}">
              <a16:creationId xmlns:a16="http://schemas.microsoft.com/office/drawing/2014/main" id="{00000000-0008-0000-0000-00000A000000}"/>
            </a:ext>
          </a:extLst>
        </xdr:cNvPr>
        <xdr:cNvGrpSpPr>
          <a:grpSpLocks/>
        </xdr:cNvGrpSpPr>
      </xdr:nvGrpSpPr>
      <xdr:grpSpPr bwMode="auto">
        <a:xfrm>
          <a:off x="654050" y="2438400"/>
          <a:ext cx="1203325" cy="200025"/>
          <a:chOff x="5057775" y="4016503"/>
          <a:chExt cx="889977" cy="276224"/>
        </a:xfrm>
      </xdr:grpSpPr>
      <xdr:sp macro="" textlink="">
        <xdr:nvSpPr>
          <xdr:cNvPr id="11" name="Oval 156">
            <a:extLst>
              <a:ext uri="{FF2B5EF4-FFF2-40B4-BE49-F238E27FC236}">
                <a16:creationId xmlns:a16="http://schemas.microsoft.com/office/drawing/2014/main" id="{00000000-0008-0000-00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000-00000C000000}"/>
              </a:ext>
            </a:extLst>
          </xdr:cNvPr>
          <xdr:cNvSpPr txBox="1"/>
        </xdr:nvSpPr>
        <xdr:spPr bwMode="auto">
          <a:xfrm>
            <a:off x="5072365" y="4016503"/>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123823</xdr:colOff>
      <xdr:row>14</xdr:row>
      <xdr:rowOff>152400</xdr:rowOff>
    </xdr:from>
    <xdr:to>
      <xdr:col>5</xdr:col>
      <xdr:colOff>1352550</xdr:colOff>
      <xdr:row>15</xdr:row>
      <xdr:rowOff>180975</xdr:rowOff>
    </xdr:to>
    <xdr:grpSp>
      <xdr:nvGrpSpPr>
        <xdr:cNvPr id="13" name="562 Grupo">
          <a:extLst>
            <a:ext uri="{FF2B5EF4-FFF2-40B4-BE49-F238E27FC236}">
              <a16:creationId xmlns:a16="http://schemas.microsoft.com/office/drawing/2014/main" id="{00000000-0008-0000-0000-00000D000000}"/>
            </a:ext>
          </a:extLst>
        </xdr:cNvPr>
        <xdr:cNvGrpSpPr>
          <a:grpSpLocks/>
        </xdr:cNvGrpSpPr>
      </xdr:nvGrpSpPr>
      <xdr:grpSpPr bwMode="auto">
        <a:xfrm>
          <a:off x="2441573" y="2438400"/>
          <a:ext cx="1228727" cy="200025"/>
          <a:chOff x="5057775" y="4016503"/>
          <a:chExt cx="1022112" cy="276224"/>
        </a:xfrm>
      </xdr:grpSpPr>
      <xdr:sp macro="" textlink="">
        <xdr:nvSpPr>
          <xdr:cNvPr id="14" name="Oval 156">
            <a:extLst>
              <a:ext uri="{FF2B5EF4-FFF2-40B4-BE49-F238E27FC236}">
                <a16:creationId xmlns:a16="http://schemas.microsoft.com/office/drawing/2014/main" id="{00000000-0008-0000-00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000-00000F000000}"/>
              </a:ext>
            </a:extLst>
          </xdr:cNvPr>
          <xdr:cNvSpPr txBox="1"/>
        </xdr:nvSpPr>
        <xdr:spPr bwMode="auto">
          <a:xfrm>
            <a:off x="5073622" y="4016503"/>
            <a:ext cx="100626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14</xdr:row>
      <xdr:rowOff>152400</xdr:rowOff>
    </xdr:from>
    <xdr:to>
      <xdr:col>6</xdr:col>
      <xdr:colOff>1114425</xdr:colOff>
      <xdr:row>15</xdr:row>
      <xdr:rowOff>180975</xdr:rowOff>
    </xdr:to>
    <xdr:grpSp>
      <xdr:nvGrpSpPr>
        <xdr:cNvPr id="16" name="565 Grupo">
          <a:extLst>
            <a:ext uri="{FF2B5EF4-FFF2-40B4-BE49-F238E27FC236}">
              <a16:creationId xmlns:a16="http://schemas.microsoft.com/office/drawing/2014/main" id="{00000000-0008-0000-0000-000010000000}"/>
            </a:ext>
          </a:extLst>
        </xdr:cNvPr>
        <xdr:cNvGrpSpPr>
          <a:grpSpLocks/>
        </xdr:cNvGrpSpPr>
      </xdr:nvGrpSpPr>
      <xdr:grpSpPr bwMode="auto">
        <a:xfrm>
          <a:off x="4502150" y="2438400"/>
          <a:ext cx="1076325" cy="200025"/>
          <a:chOff x="5036713" y="4016503"/>
          <a:chExt cx="879255" cy="276224"/>
        </a:xfrm>
      </xdr:grpSpPr>
      <xdr:sp macro="" textlink="">
        <xdr:nvSpPr>
          <xdr:cNvPr id="17" name="Oval 156">
            <a:extLst>
              <a:ext uri="{FF2B5EF4-FFF2-40B4-BE49-F238E27FC236}">
                <a16:creationId xmlns:a16="http://schemas.microsoft.com/office/drawing/2014/main" id="{00000000-0008-0000-00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0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6</xdr:col>
      <xdr:colOff>19050</xdr:colOff>
      <xdr:row>17</xdr:row>
      <xdr:rowOff>152400</xdr:rowOff>
    </xdr:from>
    <xdr:to>
      <xdr:col>6</xdr:col>
      <xdr:colOff>431913</xdr:colOff>
      <xdr:row>19</xdr:row>
      <xdr:rowOff>38100</xdr:rowOff>
    </xdr:to>
    <xdr:grpSp>
      <xdr:nvGrpSpPr>
        <xdr:cNvPr id="19" name="255 Grupo">
          <a:extLst>
            <a:ext uri="{FF2B5EF4-FFF2-40B4-BE49-F238E27FC236}">
              <a16:creationId xmlns:a16="http://schemas.microsoft.com/office/drawing/2014/main" id="{00000000-0008-0000-0000-000013000000}"/>
            </a:ext>
          </a:extLst>
        </xdr:cNvPr>
        <xdr:cNvGrpSpPr>
          <a:grpSpLocks/>
        </xdr:cNvGrpSpPr>
      </xdr:nvGrpSpPr>
      <xdr:grpSpPr bwMode="auto">
        <a:xfrm>
          <a:off x="4483100" y="2844800"/>
          <a:ext cx="412863" cy="254000"/>
          <a:chOff x="5021310" y="4038601"/>
          <a:chExt cx="382872" cy="276224"/>
        </a:xfrm>
        <a:noFill/>
      </xdr:grpSpPr>
      <xdr:sp macro="" textlink="">
        <xdr:nvSpPr>
          <xdr:cNvPr id="20" name="Oval 156">
            <a:extLst>
              <a:ext uri="{FF2B5EF4-FFF2-40B4-BE49-F238E27FC236}">
                <a16:creationId xmlns:a16="http://schemas.microsoft.com/office/drawing/2014/main" id="{00000000-0008-0000-0000-000014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1" name="20 CuadroTexto">
            <a:extLst>
              <a:ext uri="{FF2B5EF4-FFF2-40B4-BE49-F238E27FC236}">
                <a16:creationId xmlns:a16="http://schemas.microsoft.com/office/drawing/2014/main" id="{00000000-0008-0000-0000-000015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6</xdr:col>
      <xdr:colOff>552450</xdr:colOff>
      <xdr:row>17</xdr:row>
      <xdr:rowOff>152400</xdr:rowOff>
    </xdr:from>
    <xdr:to>
      <xdr:col>6</xdr:col>
      <xdr:colOff>965313</xdr:colOff>
      <xdr:row>19</xdr:row>
      <xdr:rowOff>38100</xdr:rowOff>
    </xdr:to>
    <xdr:grpSp>
      <xdr:nvGrpSpPr>
        <xdr:cNvPr id="22" name="255 Grupo">
          <a:extLst>
            <a:ext uri="{FF2B5EF4-FFF2-40B4-BE49-F238E27FC236}">
              <a16:creationId xmlns:a16="http://schemas.microsoft.com/office/drawing/2014/main" id="{00000000-0008-0000-0000-000016000000}"/>
            </a:ext>
          </a:extLst>
        </xdr:cNvPr>
        <xdr:cNvGrpSpPr>
          <a:grpSpLocks/>
        </xdr:cNvGrpSpPr>
      </xdr:nvGrpSpPr>
      <xdr:grpSpPr bwMode="auto">
        <a:xfrm>
          <a:off x="5016500" y="2844800"/>
          <a:ext cx="412863" cy="254000"/>
          <a:chOff x="5021310" y="4038601"/>
          <a:chExt cx="382872" cy="276224"/>
        </a:xfrm>
        <a:noFill/>
      </xdr:grpSpPr>
      <xdr:sp macro="" textlink="">
        <xdr:nvSpPr>
          <xdr:cNvPr id="23" name="Oval 156">
            <a:extLst>
              <a:ext uri="{FF2B5EF4-FFF2-40B4-BE49-F238E27FC236}">
                <a16:creationId xmlns:a16="http://schemas.microsoft.com/office/drawing/2014/main" id="{00000000-0008-0000-0000-000017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4" name="23 CuadroTexto">
            <a:extLst>
              <a:ext uri="{FF2B5EF4-FFF2-40B4-BE49-F238E27FC236}">
                <a16:creationId xmlns:a16="http://schemas.microsoft.com/office/drawing/2014/main" id="{00000000-0008-0000-0000-000018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6</xdr:col>
      <xdr:colOff>1019175</xdr:colOff>
      <xdr:row>17</xdr:row>
      <xdr:rowOff>152400</xdr:rowOff>
    </xdr:from>
    <xdr:to>
      <xdr:col>7</xdr:col>
      <xdr:colOff>50913</xdr:colOff>
      <xdr:row>19</xdr:row>
      <xdr:rowOff>38100</xdr:rowOff>
    </xdr:to>
    <xdr:grpSp>
      <xdr:nvGrpSpPr>
        <xdr:cNvPr id="25" name="255 Grupo">
          <a:extLst>
            <a:ext uri="{FF2B5EF4-FFF2-40B4-BE49-F238E27FC236}">
              <a16:creationId xmlns:a16="http://schemas.microsoft.com/office/drawing/2014/main" id="{00000000-0008-0000-0000-000019000000}"/>
            </a:ext>
          </a:extLst>
        </xdr:cNvPr>
        <xdr:cNvGrpSpPr>
          <a:grpSpLocks/>
        </xdr:cNvGrpSpPr>
      </xdr:nvGrpSpPr>
      <xdr:grpSpPr bwMode="auto">
        <a:xfrm>
          <a:off x="5483225" y="2844800"/>
          <a:ext cx="479538" cy="254000"/>
          <a:chOff x="5021310" y="4038601"/>
          <a:chExt cx="382872" cy="276224"/>
        </a:xfrm>
        <a:noFill/>
      </xdr:grpSpPr>
      <xdr:sp macro="" textlink="">
        <xdr:nvSpPr>
          <xdr:cNvPr id="26" name="Oval 156">
            <a:extLst>
              <a:ext uri="{FF2B5EF4-FFF2-40B4-BE49-F238E27FC236}">
                <a16:creationId xmlns:a16="http://schemas.microsoft.com/office/drawing/2014/main" id="{00000000-0008-0000-0000-00001A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7" name="26 CuadroTexto">
            <a:extLst>
              <a:ext uri="{FF2B5EF4-FFF2-40B4-BE49-F238E27FC236}">
                <a16:creationId xmlns:a16="http://schemas.microsoft.com/office/drawing/2014/main" id="{00000000-0008-0000-0000-00001B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8</xdr:col>
      <xdr:colOff>3105150</xdr:colOff>
      <xdr:row>60</xdr:row>
      <xdr:rowOff>57150</xdr:rowOff>
    </xdr:from>
    <xdr:to>
      <xdr:col>8</xdr:col>
      <xdr:colOff>3352800</xdr:colOff>
      <xdr:row>60</xdr:row>
      <xdr:rowOff>161925</xdr:rowOff>
    </xdr:to>
    <xdr:sp macro="" textlink="">
      <xdr:nvSpPr>
        <xdr:cNvPr id="3661" name="3660 Flecha izquierda">
          <a:hlinkClick xmlns:r="http://schemas.openxmlformats.org/officeDocument/2006/relationships" r:id="rId2"/>
          <a:extLst>
            <a:ext uri="{FF2B5EF4-FFF2-40B4-BE49-F238E27FC236}">
              <a16:creationId xmlns:a16="http://schemas.microsoft.com/office/drawing/2014/main" id="{00000000-0008-0000-0000-00004D0E0000}"/>
            </a:ext>
          </a:extLst>
        </xdr:cNvPr>
        <xdr:cNvSpPr/>
      </xdr:nvSpPr>
      <xdr:spPr>
        <a:xfrm>
          <a:off x="8858250" y="124015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68</xdr:row>
      <xdr:rowOff>57150</xdr:rowOff>
    </xdr:from>
    <xdr:to>
      <xdr:col>8</xdr:col>
      <xdr:colOff>3352800</xdr:colOff>
      <xdr:row>68</xdr:row>
      <xdr:rowOff>161925</xdr:rowOff>
    </xdr:to>
    <xdr:sp macro="" textlink="">
      <xdr:nvSpPr>
        <xdr:cNvPr id="3662" name="3661 Flecha izquierda">
          <a:hlinkClick xmlns:r="http://schemas.openxmlformats.org/officeDocument/2006/relationships" r:id="rId2"/>
          <a:extLst>
            <a:ext uri="{FF2B5EF4-FFF2-40B4-BE49-F238E27FC236}">
              <a16:creationId xmlns:a16="http://schemas.microsoft.com/office/drawing/2014/main" id="{00000000-0008-0000-0000-00004E0E0000}"/>
            </a:ext>
          </a:extLst>
        </xdr:cNvPr>
        <xdr:cNvSpPr/>
      </xdr:nvSpPr>
      <xdr:spPr>
        <a:xfrm>
          <a:off x="8858250" y="14963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46</xdr:row>
      <xdr:rowOff>57150</xdr:rowOff>
    </xdr:from>
    <xdr:to>
      <xdr:col>8</xdr:col>
      <xdr:colOff>3352800</xdr:colOff>
      <xdr:row>46</xdr:row>
      <xdr:rowOff>161925</xdr:rowOff>
    </xdr:to>
    <xdr:sp macro="" textlink="">
      <xdr:nvSpPr>
        <xdr:cNvPr id="3663" name="3662 Flecha izquierda">
          <a:hlinkClick xmlns:r="http://schemas.openxmlformats.org/officeDocument/2006/relationships" r:id="rId2"/>
          <a:extLst>
            <a:ext uri="{FF2B5EF4-FFF2-40B4-BE49-F238E27FC236}">
              <a16:creationId xmlns:a16="http://schemas.microsoft.com/office/drawing/2014/main" id="{00000000-0008-0000-0000-00004F0E0000}"/>
            </a:ext>
          </a:extLst>
        </xdr:cNvPr>
        <xdr:cNvSpPr/>
      </xdr:nvSpPr>
      <xdr:spPr>
        <a:xfrm>
          <a:off x="8858250" y="8067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70</xdr:row>
      <xdr:rowOff>57150</xdr:rowOff>
    </xdr:from>
    <xdr:to>
      <xdr:col>8</xdr:col>
      <xdr:colOff>3352800</xdr:colOff>
      <xdr:row>70</xdr:row>
      <xdr:rowOff>161925</xdr:rowOff>
    </xdr:to>
    <xdr:sp macro="" textlink="">
      <xdr:nvSpPr>
        <xdr:cNvPr id="3664" name="3663 Flecha izquierda">
          <a:hlinkClick xmlns:r="http://schemas.openxmlformats.org/officeDocument/2006/relationships" r:id="rId2"/>
          <a:extLst>
            <a:ext uri="{FF2B5EF4-FFF2-40B4-BE49-F238E27FC236}">
              <a16:creationId xmlns:a16="http://schemas.microsoft.com/office/drawing/2014/main" id="{00000000-0008-0000-0000-0000500E0000}"/>
            </a:ext>
          </a:extLst>
        </xdr:cNvPr>
        <xdr:cNvSpPr/>
      </xdr:nvSpPr>
      <xdr:spPr>
        <a:xfrm>
          <a:off x="8858250" y="154114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75</xdr:row>
      <xdr:rowOff>57150</xdr:rowOff>
    </xdr:from>
    <xdr:to>
      <xdr:col>8</xdr:col>
      <xdr:colOff>3352800</xdr:colOff>
      <xdr:row>75</xdr:row>
      <xdr:rowOff>161925</xdr:rowOff>
    </xdr:to>
    <xdr:sp macro="" textlink="">
      <xdr:nvSpPr>
        <xdr:cNvPr id="3665" name="3664 Flecha izquierda">
          <a:hlinkClick xmlns:r="http://schemas.openxmlformats.org/officeDocument/2006/relationships" r:id="rId2"/>
          <a:extLst>
            <a:ext uri="{FF2B5EF4-FFF2-40B4-BE49-F238E27FC236}">
              <a16:creationId xmlns:a16="http://schemas.microsoft.com/office/drawing/2014/main" id="{00000000-0008-0000-0000-0000510E0000}"/>
            </a:ext>
          </a:extLst>
        </xdr:cNvPr>
        <xdr:cNvSpPr/>
      </xdr:nvSpPr>
      <xdr:spPr>
        <a:xfrm>
          <a:off x="8858250" y="17230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77</xdr:row>
      <xdr:rowOff>57150</xdr:rowOff>
    </xdr:from>
    <xdr:to>
      <xdr:col>8</xdr:col>
      <xdr:colOff>3352800</xdr:colOff>
      <xdr:row>77</xdr:row>
      <xdr:rowOff>161925</xdr:rowOff>
    </xdr:to>
    <xdr:sp macro="" textlink="">
      <xdr:nvSpPr>
        <xdr:cNvPr id="3666" name="3665 Flecha izquierda">
          <a:hlinkClick xmlns:r="http://schemas.openxmlformats.org/officeDocument/2006/relationships" r:id="rId2"/>
          <a:extLst>
            <a:ext uri="{FF2B5EF4-FFF2-40B4-BE49-F238E27FC236}">
              <a16:creationId xmlns:a16="http://schemas.microsoft.com/office/drawing/2014/main" id="{00000000-0008-0000-0000-0000520E0000}"/>
            </a:ext>
          </a:extLst>
        </xdr:cNvPr>
        <xdr:cNvSpPr/>
      </xdr:nvSpPr>
      <xdr:spPr>
        <a:xfrm>
          <a:off x="8858250" y="17754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81</xdr:row>
      <xdr:rowOff>57150</xdr:rowOff>
    </xdr:from>
    <xdr:to>
      <xdr:col>8</xdr:col>
      <xdr:colOff>3352800</xdr:colOff>
      <xdr:row>81</xdr:row>
      <xdr:rowOff>161925</xdr:rowOff>
    </xdr:to>
    <xdr:sp macro="" textlink="">
      <xdr:nvSpPr>
        <xdr:cNvPr id="3667" name="3666 Flecha izquierda">
          <a:hlinkClick xmlns:r="http://schemas.openxmlformats.org/officeDocument/2006/relationships" r:id="rId2"/>
          <a:extLst>
            <a:ext uri="{FF2B5EF4-FFF2-40B4-BE49-F238E27FC236}">
              <a16:creationId xmlns:a16="http://schemas.microsoft.com/office/drawing/2014/main" id="{00000000-0008-0000-0000-0000530E0000}"/>
            </a:ext>
          </a:extLst>
        </xdr:cNvPr>
        <xdr:cNvSpPr/>
      </xdr:nvSpPr>
      <xdr:spPr>
        <a:xfrm>
          <a:off x="8858250" y="19411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108</xdr:row>
      <xdr:rowOff>57150</xdr:rowOff>
    </xdr:from>
    <xdr:to>
      <xdr:col>8</xdr:col>
      <xdr:colOff>3352800</xdr:colOff>
      <xdr:row>108</xdr:row>
      <xdr:rowOff>161925</xdr:rowOff>
    </xdr:to>
    <xdr:sp macro="" textlink="">
      <xdr:nvSpPr>
        <xdr:cNvPr id="3668" name="3667 Flecha izquierda">
          <a:hlinkClick xmlns:r="http://schemas.openxmlformats.org/officeDocument/2006/relationships" r:id="rId2"/>
          <a:extLst>
            <a:ext uri="{FF2B5EF4-FFF2-40B4-BE49-F238E27FC236}">
              <a16:creationId xmlns:a16="http://schemas.microsoft.com/office/drawing/2014/main" id="{00000000-0008-0000-0000-0000540E0000}"/>
            </a:ext>
          </a:extLst>
        </xdr:cNvPr>
        <xdr:cNvSpPr/>
      </xdr:nvSpPr>
      <xdr:spPr>
        <a:xfrm>
          <a:off x="8858250" y="30956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117</xdr:row>
      <xdr:rowOff>57150</xdr:rowOff>
    </xdr:from>
    <xdr:to>
      <xdr:col>8</xdr:col>
      <xdr:colOff>3352800</xdr:colOff>
      <xdr:row>117</xdr:row>
      <xdr:rowOff>161925</xdr:rowOff>
    </xdr:to>
    <xdr:sp macro="" textlink="">
      <xdr:nvSpPr>
        <xdr:cNvPr id="3669" name="3668 Flecha izquierda">
          <a:hlinkClick xmlns:r="http://schemas.openxmlformats.org/officeDocument/2006/relationships" r:id="rId2"/>
          <a:extLst>
            <a:ext uri="{FF2B5EF4-FFF2-40B4-BE49-F238E27FC236}">
              <a16:creationId xmlns:a16="http://schemas.microsoft.com/office/drawing/2014/main" id="{00000000-0008-0000-0000-0000550E0000}"/>
            </a:ext>
          </a:extLst>
        </xdr:cNvPr>
        <xdr:cNvSpPr/>
      </xdr:nvSpPr>
      <xdr:spPr>
        <a:xfrm>
          <a:off x="8858250" y="345567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123</xdr:row>
      <xdr:rowOff>57150</xdr:rowOff>
    </xdr:from>
    <xdr:to>
      <xdr:col>8</xdr:col>
      <xdr:colOff>3352800</xdr:colOff>
      <xdr:row>123</xdr:row>
      <xdr:rowOff>161925</xdr:rowOff>
    </xdr:to>
    <xdr:sp macro="" textlink="">
      <xdr:nvSpPr>
        <xdr:cNvPr id="3670" name="3669 Flecha izquierda">
          <a:hlinkClick xmlns:r="http://schemas.openxmlformats.org/officeDocument/2006/relationships" r:id="rId2"/>
          <a:extLst>
            <a:ext uri="{FF2B5EF4-FFF2-40B4-BE49-F238E27FC236}">
              <a16:creationId xmlns:a16="http://schemas.microsoft.com/office/drawing/2014/main" id="{00000000-0008-0000-0000-0000560E0000}"/>
            </a:ext>
          </a:extLst>
        </xdr:cNvPr>
        <xdr:cNvSpPr/>
      </xdr:nvSpPr>
      <xdr:spPr>
        <a:xfrm>
          <a:off x="8858250" y="36547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125</xdr:row>
      <xdr:rowOff>57150</xdr:rowOff>
    </xdr:from>
    <xdr:to>
      <xdr:col>8</xdr:col>
      <xdr:colOff>3352800</xdr:colOff>
      <xdr:row>125</xdr:row>
      <xdr:rowOff>161925</xdr:rowOff>
    </xdr:to>
    <xdr:sp macro="" textlink="">
      <xdr:nvSpPr>
        <xdr:cNvPr id="3671" name="3670 Flecha izquierda">
          <a:hlinkClick xmlns:r="http://schemas.openxmlformats.org/officeDocument/2006/relationships" r:id="rId2"/>
          <a:extLst>
            <a:ext uri="{FF2B5EF4-FFF2-40B4-BE49-F238E27FC236}">
              <a16:creationId xmlns:a16="http://schemas.microsoft.com/office/drawing/2014/main" id="{00000000-0008-0000-0000-0000570E0000}"/>
            </a:ext>
          </a:extLst>
        </xdr:cNvPr>
        <xdr:cNvSpPr/>
      </xdr:nvSpPr>
      <xdr:spPr>
        <a:xfrm>
          <a:off x="8858250" y="370713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127</xdr:row>
      <xdr:rowOff>57150</xdr:rowOff>
    </xdr:from>
    <xdr:to>
      <xdr:col>8</xdr:col>
      <xdr:colOff>3352800</xdr:colOff>
      <xdr:row>127</xdr:row>
      <xdr:rowOff>161925</xdr:rowOff>
    </xdr:to>
    <xdr:sp macro="" textlink="">
      <xdr:nvSpPr>
        <xdr:cNvPr id="3672" name="3671 Flecha izquierda">
          <a:hlinkClick xmlns:r="http://schemas.openxmlformats.org/officeDocument/2006/relationships" r:id="rId2"/>
          <a:extLst>
            <a:ext uri="{FF2B5EF4-FFF2-40B4-BE49-F238E27FC236}">
              <a16:creationId xmlns:a16="http://schemas.microsoft.com/office/drawing/2014/main" id="{00000000-0008-0000-0000-0000580E0000}"/>
            </a:ext>
          </a:extLst>
        </xdr:cNvPr>
        <xdr:cNvSpPr/>
      </xdr:nvSpPr>
      <xdr:spPr>
        <a:xfrm>
          <a:off x="8858250" y="377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131</xdr:row>
      <xdr:rowOff>57150</xdr:rowOff>
    </xdr:from>
    <xdr:to>
      <xdr:col>8</xdr:col>
      <xdr:colOff>3352800</xdr:colOff>
      <xdr:row>131</xdr:row>
      <xdr:rowOff>161925</xdr:rowOff>
    </xdr:to>
    <xdr:sp macro="" textlink="">
      <xdr:nvSpPr>
        <xdr:cNvPr id="3673" name="3672 Flecha izquierda">
          <a:hlinkClick xmlns:r="http://schemas.openxmlformats.org/officeDocument/2006/relationships" r:id="rId2"/>
          <a:extLst>
            <a:ext uri="{FF2B5EF4-FFF2-40B4-BE49-F238E27FC236}">
              <a16:creationId xmlns:a16="http://schemas.microsoft.com/office/drawing/2014/main" id="{00000000-0008-0000-0000-0000590E0000}"/>
            </a:ext>
          </a:extLst>
        </xdr:cNvPr>
        <xdr:cNvSpPr/>
      </xdr:nvSpPr>
      <xdr:spPr>
        <a:xfrm>
          <a:off x="8858250" y="38928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133</xdr:row>
      <xdr:rowOff>57150</xdr:rowOff>
    </xdr:from>
    <xdr:to>
      <xdr:col>8</xdr:col>
      <xdr:colOff>3352800</xdr:colOff>
      <xdr:row>133</xdr:row>
      <xdr:rowOff>161925</xdr:rowOff>
    </xdr:to>
    <xdr:sp macro="" textlink="">
      <xdr:nvSpPr>
        <xdr:cNvPr id="3674" name="3673 Flecha izquierda">
          <a:hlinkClick xmlns:r="http://schemas.openxmlformats.org/officeDocument/2006/relationships" r:id="rId2"/>
          <a:extLst>
            <a:ext uri="{FF2B5EF4-FFF2-40B4-BE49-F238E27FC236}">
              <a16:creationId xmlns:a16="http://schemas.microsoft.com/office/drawing/2014/main" id="{00000000-0008-0000-0000-00005A0E0000}"/>
            </a:ext>
          </a:extLst>
        </xdr:cNvPr>
        <xdr:cNvSpPr/>
      </xdr:nvSpPr>
      <xdr:spPr>
        <a:xfrm>
          <a:off x="8858250" y="396144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145</xdr:row>
      <xdr:rowOff>57150</xdr:rowOff>
    </xdr:from>
    <xdr:to>
      <xdr:col>8</xdr:col>
      <xdr:colOff>3352800</xdr:colOff>
      <xdr:row>145</xdr:row>
      <xdr:rowOff>161925</xdr:rowOff>
    </xdr:to>
    <xdr:sp macro="" textlink="">
      <xdr:nvSpPr>
        <xdr:cNvPr id="3675" name="3674 Flecha izquierda">
          <a:hlinkClick xmlns:r="http://schemas.openxmlformats.org/officeDocument/2006/relationships" r:id="rId2"/>
          <a:extLst>
            <a:ext uri="{FF2B5EF4-FFF2-40B4-BE49-F238E27FC236}">
              <a16:creationId xmlns:a16="http://schemas.microsoft.com/office/drawing/2014/main" id="{00000000-0008-0000-0000-00005B0E0000}"/>
            </a:ext>
          </a:extLst>
        </xdr:cNvPr>
        <xdr:cNvSpPr/>
      </xdr:nvSpPr>
      <xdr:spPr>
        <a:xfrm>
          <a:off x="8858250" y="433959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150</xdr:row>
      <xdr:rowOff>57150</xdr:rowOff>
    </xdr:from>
    <xdr:to>
      <xdr:col>8</xdr:col>
      <xdr:colOff>3352800</xdr:colOff>
      <xdr:row>150</xdr:row>
      <xdr:rowOff>161925</xdr:rowOff>
    </xdr:to>
    <xdr:sp macro="" textlink="">
      <xdr:nvSpPr>
        <xdr:cNvPr id="3676" name="3675 Flecha izquierda">
          <a:hlinkClick xmlns:r="http://schemas.openxmlformats.org/officeDocument/2006/relationships" r:id="rId2"/>
          <a:extLst>
            <a:ext uri="{FF2B5EF4-FFF2-40B4-BE49-F238E27FC236}">
              <a16:creationId xmlns:a16="http://schemas.microsoft.com/office/drawing/2014/main" id="{00000000-0008-0000-0000-00005C0E0000}"/>
            </a:ext>
          </a:extLst>
        </xdr:cNvPr>
        <xdr:cNvSpPr/>
      </xdr:nvSpPr>
      <xdr:spPr>
        <a:xfrm>
          <a:off x="8858250" y="44977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152</xdr:row>
      <xdr:rowOff>57150</xdr:rowOff>
    </xdr:from>
    <xdr:to>
      <xdr:col>8</xdr:col>
      <xdr:colOff>3352800</xdr:colOff>
      <xdr:row>152</xdr:row>
      <xdr:rowOff>161925</xdr:rowOff>
    </xdr:to>
    <xdr:sp macro="" textlink="">
      <xdr:nvSpPr>
        <xdr:cNvPr id="3677" name="3676 Flecha izquierda">
          <a:hlinkClick xmlns:r="http://schemas.openxmlformats.org/officeDocument/2006/relationships" r:id="rId2"/>
          <a:extLst>
            <a:ext uri="{FF2B5EF4-FFF2-40B4-BE49-F238E27FC236}">
              <a16:creationId xmlns:a16="http://schemas.microsoft.com/office/drawing/2014/main" id="{00000000-0008-0000-0000-00005D0E0000}"/>
            </a:ext>
          </a:extLst>
        </xdr:cNvPr>
        <xdr:cNvSpPr/>
      </xdr:nvSpPr>
      <xdr:spPr>
        <a:xfrm>
          <a:off x="8858250" y="45424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154</xdr:row>
      <xdr:rowOff>57150</xdr:rowOff>
    </xdr:from>
    <xdr:to>
      <xdr:col>8</xdr:col>
      <xdr:colOff>3352800</xdr:colOff>
      <xdr:row>154</xdr:row>
      <xdr:rowOff>161925</xdr:rowOff>
    </xdr:to>
    <xdr:sp macro="" textlink="">
      <xdr:nvSpPr>
        <xdr:cNvPr id="3678" name="3677 Flecha izquierda">
          <a:hlinkClick xmlns:r="http://schemas.openxmlformats.org/officeDocument/2006/relationships" r:id="rId2"/>
          <a:extLst>
            <a:ext uri="{FF2B5EF4-FFF2-40B4-BE49-F238E27FC236}">
              <a16:creationId xmlns:a16="http://schemas.microsoft.com/office/drawing/2014/main" id="{00000000-0008-0000-0000-00005E0E0000}"/>
            </a:ext>
          </a:extLst>
        </xdr:cNvPr>
        <xdr:cNvSpPr/>
      </xdr:nvSpPr>
      <xdr:spPr>
        <a:xfrm>
          <a:off x="8858250" y="458724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169</xdr:row>
      <xdr:rowOff>57150</xdr:rowOff>
    </xdr:from>
    <xdr:to>
      <xdr:col>8</xdr:col>
      <xdr:colOff>3352800</xdr:colOff>
      <xdr:row>169</xdr:row>
      <xdr:rowOff>161925</xdr:rowOff>
    </xdr:to>
    <xdr:sp macro="" textlink="">
      <xdr:nvSpPr>
        <xdr:cNvPr id="3679" name="3678 Flecha izquierda">
          <a:hlinkClick xmlns:r="http://schemas.openxmlformats.org/officeDocument/2006/relationships" r:id="rId2"/>
          <a:extLst>
            <a:ext uri="{FF2B5EF4-FFF2-40B4-BE49-F238E27FC236}">
              <a16:creationId xmlns:a16="http://schemas.microsoft.com/office/drawing/2014/main" id="{00000000-0008-0000-0000-00005F0E0000}"/>
            </a:ext>
          </a:extLst>
        </xdr:cNvPr>
        <xdr:cNvSpPr/>
      </xdr:nvSpPr>
      <xdr:spPr>
        <a:xfrm>
          <a:off x="8858250" y="51025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172</xdr:row>
      <xdr:rowOff>57150</xdr:rowOff>
    </xdr:from>
    <xdr:to>
      <xdr:col>8</xdr:col>
      <xdr:colOff>3352800</xdr:colOff>
      <xdr:row>172</xdr:row>
      <xdr:rowOff>161925</xdr:rowOff>
    </xdr:to>
    <xdr:sp macro="" textlink="">
      <xdr:nvSpPr>
        <xdr:cNvPr id="3680" name="3679 Flecha izquierda">
          <a:hlinkClick xmlns:r="http://schemas.openxmlformats.org/officeDocument/2006/relationships" r:id="rId2"/>
          <a:extLst>
            <a:ext uri="{FF2B5EF4-FFF2-40B4-BE49-F238E27FC236}">
              <a16:creationId xmlns:a16="http://schemas.microsoft.com/office/drawing/2014/main" id="{00000000-0008-0000-0000-0000600E0000}"/>
            </a:ext>
          </a:extLst>
        </xdr:cNvPr>
        <xdr:cNvSpPr/>
      </xdr:nvSpPr>
      <xdr:spPr>
        <a:xfrm>
          <a:off x="8858250" y="51796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178</xdr:row>
      <xdr:rowOff>57150</xdr:rowOff>
    </xdr:from>
    <xdr:to>
      <xdr:col>8</xdr:col>
      <xdr:colOff>3352800</xdr:colOff>
      <xdr:row>178</xdr:row>
      <xdr:rowOff>161925</xdr:rowOff>
    </xdr:to>
    <xdr:sp macro="" textlink="">
      <xdr:nvSpPr>
        <xdr:cNvPr id="3681" name="3680 Flecha izquierda">
          <a:hlinkClick xmlns:r="http://schemas.openxmlformats.org/officeDocument/2006/relationships" r:id="rId2"/>
          <a:extLst>
            <a:ext uri="{FF2B5EF4-FFF2-40B4-BE49-F238E27FC236}">
              <a16:creationId xmlns:a16="http://schemas.microsoft.com/office/drawing/2014/main" id="{00000000-0008-0000-0000-0000610E0000}"/>
            </a:ext>
          </a:extLst>
        </xdr:cNvPr>
        <xdr:cNvSpPr/>
      </xdr:nvSpPr>
      <xdr:spPr>
        <a:xfrm>
          <a:off x="8858250" y="53540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186</xdr:row>
      <xdr:rowOff>57150</xdr:rowOff>
    </xdr:from>
    <xdr:to>
      <xdr:col>8</xdr:col>
      <xdr:colOff>3352800</xdr:colOff>
      <xdr:row>186</xdr:row>
      <xdr:rowOff>161925</xdr:rowOff>
    </xdr:to>
    <xdr:sp macro="" textlink="">
      <xdr:nvSpPr>
        <xdr:cNvPr id="3682" name="3681 Flecha izquierda">
          <a:hlinkClick xmlns:r="http://schemas.openxmlformats.org/officeDocument/2006/relationships" r:id="rId2"/>
          <a:extLst>
            <a:ext uri="{FF2B5EF4-FFF2-40B4-BE49-F238E27FC236}">
              <a16:creationId xmlns:a16="http://schemas.microsoft.com/office/drawing/2014/main" id="{00000000-0008-0000-0000-0000620E0000}"/>
            </a:ext>
          </a:extLst>
        </xdr:cNvPr>
        <xdr:cNvSpPr/>
      </xdr:nvSpPr>
      <xdr:spPr>
        <a:xfrm>
          <a:off x="8858250" y="55930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189</xdr:row>
      <xdr:rowOff>57150</xdr:rowOff>
    </xdr:from>
    <xdr:to>
      <xdr:col>8</xdr:col>
      <xdr:colOff>3352800</xdr:colOff>
      <xdr:row>189</xdr:row>
      <xdr:rowOff>161925</xdr:rowOff>
    </xdr:to>
    <xdr:sp macro="" textlink="">
      <xdr:nvSpPr>
        <xdr:cNvPr id="3683" name="3682 Flecha izquierda">
          <a:hlinkClick xmlns:r="http://schemas.openxmlformats.org/officeDocument/2006/relationships" r:id="rId2"/>
          <a:extLst>
            <a:ext uri="{FF2B5EF4-FFF2-40B4-BE49-F238E27FC236}">
              <a16:creationId xmlns:a16="http://schemas.microsoft.com/office/drawing/2014/main" id="{00000000-0008-0000-0000-0000630E0000}"/>
            </a:ext>
          </a:extLst>
        </xdr:cNvPr>
        <xdr:cNvSpPr/>
      </xdr:nvSpPr>
      <xdr:spPr>
        <a:xfrm>
          <a:off x="8858250" y="56778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235</xdr:row>
      <xdr:rowOff>47625</xdr:rowOff>
    </xdr:from>
    <xdr:to>
      <xdr:col>8</xdr:col>
      <xdr:colOff>3352800</xdr:colOff>
      <xdr:row>235</xdr:row>
      <xdr:rowOff>152400</xdr:rowOff>
    </xdr:to>
    <xdr:sp macro="" textlink="">
      <xdr:nvSpPr>
        <xdr:cNvPr id="3684" name="3683 Flecha izquierda">
          <a:hlinkClick xmlns:r="http://schemas.openxmlformats.org/officeDocument/2006/relationships" r:id="rId3"/>
          <a:extLst>
            <a:ext uri="{FF2B5EF4-FFF2-40B4-BE49-F238E27FC236}">
              <a16:creationId xmlns:a16="http://schemas.microsoft.com/office/drawing/2014/main" id="{00000000-0008-0000-0000-0000640E0000}"/>
            </a:ext>
          </a:extLst>
        </xdr:cNvPr>
        <xdr:cNvSpPr/>
      </xdr:nvSpPr>
      <xdr:spPr>
        <a:xfrm>
          <a:off x="8858250" y="692181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237</xdr:row>
      <xdr:rowOff>47625</xdr:rowOff>
    </xdr:from>
    <xdr:to>
      <xdr:col>8</xdr:col>
      <xdr:colOff>3352800</xdr:colOff>
      <xdr:row>237</xdr:row>
      <xdr:rowOff>152400</xdr:rowOff>
    </xdr:to>
    <xdr:sp macro="" textlink="">
      <xdr:nvSpPr>
        <xdr:cNvPr id="3685" name="3684 Flecha izquierda">
          <a:hlinkClick xmlns:r="http://schemas.openxmlformats.org/officeDocument/2006/relationships" r:id="rId3"/>
          <a:extLst>
            <a:ext uri="{FF2B5EF4-FFF2-40B4-BE49-F238E27FC236}">
              <a16:creationId xmlns:a16="http://schemas.microsoft.com/office/drawing/2014/main" id="{00000000-0008-0000-0000-0000650E0000}"/>
            </a:ext>
          </a:extLst>
        </xdr:cNvPr>
        <xdr:cNvSpPr/>
      </xdr:nvSpPr>
      <xdr:spPr>
        <a:xfrm>
          <a:off x="8858250" y="69742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243</xdr:row>
      <xdr:rowOff>47625</xdr:rowOff>
    </xdr:from>
    <xdr:to>
      <xdr:col>8</xdr:col>
      <xdr:colOff>3352800</xdr:colOff>
      <xdr:row>243</xdr:row>
      <xdr:rowOff>152400</xdr:rowOff>
    </xdr:to>
    <xdr:sp macro="" textlink="">
      <xdr:nvSpPr>
        <xdr:cNvPr id="3686" name="3685 Flecha izquierda">
          <a:hlinkClick xmlns:r="http://schemas.openxmlformats.org/officeDocument/2006/relationships" r:id="rId3"/>
          <a:extLst>
            <a:ext uri="{FF2B5EF4-FFF2-40B4-BE49-F238E27FC236}">
              <a16:creationId xmlns:a16="http://schemas.microsoft.com/office/drawing/2014/main" id="{00000000-0008-0000-0000-0000660E0000}"/>
            </a:ext>
          </a:extLst>
        </xdr:cNvPr>
        <xdr:cNvSpPr/>
      </xdr:nvSpPr>
      <xdr:spPr>
        <a:xfrm>
          <a:off x="8858250" y="720566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247</xdr:row>
      <xdr:rowOff>47625</xdr:rowOff>
    </xdr:from>
    <xdr:to>
      <xdr:col>8</xdr:col>
      <xdr:colOff>3352800</xdr:colOff>
      <xdr:row>247</xdr:row>
      <xdr:rowOff>152400</xdr:rowOff>
    </xdr:to>
    <xdr:sp macro="" textlink="">
      <xdr:nvSpPr>
        <xdr:cNvPr id="3687" name="3686 Flecha izquierda">
          <a:hlinkClick xmlns:r="http://schemas.openxmlformats.org/officeDocument/2006/relationships" r:id="rId3"/>
          <a:extLst>
            <a:ext uri="{FF2B5EF4-FFF2-40B4-BE49-F238E27FC236}">
              <a16:creationId xmlns:a16="http://schemas.microsoft.com/office/drawing/2014/main" id="{00000000-0008-0000-0000-0000670E0000}"/>
            </a:ext>
          </a:extLst>
        </xdr:cNvPr>
        <xdr:cNvSpPr/>
      </xdr:nvSpPr>
      <xdr:spPr>
        <a:xfrm>
          <a:off x="8858250" y="74685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250</xdr:row>
      <xdr:rowOff>47625</xdr:rowOff>
    </xdr:from>
    <xdr:to>
      <xdr:col>8</xdr:col>
      <xdr:colOff>3352800</xdr:colOff>
      <xdr:row>250</xdr:row>
      <xdr:rowOff>152400</xdr:rowOff>
    </xdr:to>
    <xdr:sp macro="" textlink="">
      <xdr:nvSpPr>
        <xdr:cNvPr id="3688" name="3687 Flecha izquierda">
          <a:hlinkClick xmlns:r="http://schemas.openxmlformats.org/officeDocument/2006/relationships" r:id="rId3"/>
          <a:extLst>
            <a:ext uri="{FF2B5EF4-FFF2-40B4-BE49-F238E27FC236}">
              <a16:creationId xmlns:a16="http://schemas.microsoft.com/office/drawing/2014/main" id="{00000000-0008-0000-0000-0000680E0000}"/>
            </a:ext>
          </a:extLst>
        </xdr:cNvPr>
        <xdr:cNvSpPr/>
      </xdr:nvSpPr>
      <xdr:spPr>
        <a:xfrm>
          <a:off x="8858250" y="758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252</xdr:row>
      <xdr:rowOff>47625</xdr:rowOff>
    </xdr:from>
    <xdr:to>
      <xdr:col>8</xdr:col>
      <xdr:colOff>3352800</xdr:colOff>
      <xdr:row>252</xdr:row>
      <xdr:rowOff>152400</xdr:rowOff>
    </xdr:to>
    <xdr:sp macro="" textlink="">
      <xdr:nvSpPr>
        <xdr:cNvPr id="3689" name="3688 Flecha izquierda">
          <a:hlinkClick xmlns:r="http://schemas.openxmlformats.org/officeDocument/2006/relationships" r:id="rId3"/>
          <a:extLst>
            <a:ext uri="{FF2B5EF4-FFF2-40B4-BE49-F238E27FC236}">
              <a16:creationId xmlns:a16="http://schemas.microsoft.com/office/drawing/2014/main" id="{00000000-0008-0000-0000-0000690E0000}"/>
            </a:ext>
          </a:extLst>
        </xdr:cNvPr>
        <xdr:cNvSpPr/>
      </xdr:nvSpPr>
      <xdr:spPr>
        <a:xfrm>
          <a:off x="8858250" y="76304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302</xdr:row>
      <xdr:rowOff>47625</xdr:rowOff>
    </xdr:from>
    <xdr:to>
      <xdr:col>8</xdr:col>
      <xdr:colOff>3352800</xdr:colOff>
      <xdr:row>302</xdr:row>
      <xdr:rowOff>152400</xdr:rowOff>
    </xdr:to>
    <xdr:sp macro="" textlink="">
      <xdr:nvSpPr>
        <xdr:cNvPr id="3690" name="3689 Flecha izquierda">
          <a:hlinkClick xmlns:r="http://schemas.openxmlformats.org/officeDocument/2006/relationships" r:id="rId3"/>
          <a:extLst>
            <a:ext uri="{FF2B5EF4-FFF2-40B4-BE49-F238E27FC236}">
              <a16:creationId xmlns:a16="http://schemas.microsoft.com/office/drawing/2014/main" id="{00000000-0008-0000-0000-00006A0E0000}"/>
            </a:ext>
          </a:extLst>
        </xdr:cNvPr>
        <xdr:cNvSpPr/>
      </xdr:nvSpPr>
      <xdr:spPr>
        <a:xfrm>
          <a:off x="8858250" y="97736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310</xdr:row>
      <xdr:rowOff>47625</xdr:rowOff>
    </xdr:from>
    <xdr:to>
      <xdr:col>8</xdr:col>
      <xdr:colOff>3352800</xdr:colOff>
      <xdr:row>310</xdr:row>
      <xdr:rowOff>152400</xdr:rowOff>
    </xdr:to>
    <xdr:sp macro="" textlink="">
      <xdr:nvSpPr>
        <xdr:cNvPr id="3691" name="3690 Flecha izquierda">
          <a:hlinkClick xmlns:r="http://schemas.openxmlformats.org/officeDocument/2006/relationships" r:id="rId3"/>
          <a:extLst>
            <a:ext uri="{FF2B5EF4-FFF2-40B4-BE49-F238E27FC236}">
              <a16:creationId xmlns:a16="http://schemas.microsoft.com/office/drawing/2014/main" id="{00000000-0008-0000-0000-00006B0E0000}"/>
            </a:ext>
          </a:extLst>
        </xdr:cNvPr>
        <xdr:cNvSpPr/>
      </xdr:nvSpPr>
      <xdr:spPr>
        <a:xfrm>
          <a:off x="8858250" y="1005268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312</xdr:row>
      <xdr:rowOff>47625</xdr:rowOff>
    </xdr:from>
    <xdr:to>
      <xdr:col>8</xdr:col>
      <xdr:colOff>3352800</xdr:colOff>
      <xdr:row>312</xdr:row>
      <xdr:rowOff>152400</xdr:rowOff>
    </xdr:to>
    <xdr:sp macro="" textlink="">
      <xdr:nvSpPr>
        <xdr:cNvPr id="3692" name="3691 Flecha izquierda">
          <a:hlinkClick xmlns:r="http://schemas.openxmlformats.org/officeDocument/2006/relationships" r:id="rId3"/>
          <a:extLst>
            <a:ext uri="{FF2B5EF4-FFF2-40B4-BE49-F238E27FC236}">
              <a16:creationId xmlns:a16="http://schemas.microsoft.com/office/drawing/2014/main" id="{00000000-0008-0000-0000-00006C0E0000}"/>
            </a:ext>
          </a:extLst>
        </xdr:cNvPr>
        <xdr:cNvSpPr/>
      </xdr:nvSpPr>
      <xdr:spPr>
        <a:xfrm>
          <a:off x="8858250" y="1012126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314</xdr:row>
      <xdr:rowOff>47625</xdr:rowOff>
    </xdr:from>
    <xdr:to>
      <xdr:col>8</xdr:col>
      <xdr:colOff>3352800</xdr:colOff>
      <xdr:row>314</xdr:row>
      <xdr:rowOff>152400</xdr:rowOff>
    </xdr:to>
    <xdr:sp macro="" textlink="">
      <xdr:nvSpPr>
        <xdr:cNvPr id="3693" name="3692 Flecha izquierda">
          <a:hlinkClick xmlns:r="http://schemas.openxmlformats.org/officeDocument/2006/relationships" r:id="rId3"/>
          <a:extLst>
            <a:ext uri="{FF2B5EF4-FFF2-40B4-BE49-F238E27FC236}">
              <a16:creationId xmlns:a16="http://schemas.microsoft.com/office/drawing/2014/main" id="{00000000-0008-0000-0000-00006D0E0000}"/>
            </a:ext>
          </a:extLst>
        </xdr:cNvPr>
        <xdr:cNvSpPr/>
      </xdr:nvSpPr>
      <xdr:spPr>
        <a:xfrm>
          <a:off x="8858250" y="1020603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316</xdr:row>
      <xdr:rowOff>47625</xdr:rowOff>
    </xdr:from>
    <xdr:to>
      <xdr:col>8</xdr:col>
      <xdr:colOff>3352800</xdr:colOff>
      <xdr:row>316</xdr:row>
      <xdr:rowOff>152400</xdr:rowOff>
    </xdr:to>
    <xdr:sp macro="" textlink="">
      <xdr:nvSpPr>
        <xdr:cNvPr id="3694" name="3693 Flecha izquierda">
          <a:hlinkClick xmlns:r="http://schemas.openxmlformats.org/officeDocument/2006/relationships" r:id="rId3"/>
          <a:extLst>
            <a:ext uri="{FF2B5EF4-FFF2-40B4-BE49-F238E27FC236}">
              <a16:creationId xmlns:a16="http://schemas.microsoft.com/office/drawing/2014/main" id="{00000000-0008-0000-0000-00006E0E0000}"/>
            </a:ext>
          </a:extLst>
        </xdr:cNvPr>
        <xdr:cNvSpPr/>
      </xdr:nvSpPr>
      <xdr:spPr>
        <a:xfrm>
          <a:off x="8858250" y="102584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322</xdr:row>
      <xdr:rowOff>47625</xdr:rowOff>
    </xdr:from>
    <xdr:to>
      <xdr:col>8</xdr:col>
      <xdr:colOff>3352800</xdr:colOff>
      <xdr:row>322</xdr:row>
      <xdr:rowOff>152400</xdr:rowOff>
    </xdr:to>
    <xdr:sp macro="" textlink="">
      <xdr:nvSpPr>
        <xdr:cNvPr id="3695" name="3694 Flecha izquierda">
          <a:hlinkClick xmlns:r="http://schemas.openxmlformats.org/officeDocument/2006/relationships" r:id="rId3"/>
          <a:extLst>
            <a:ext uri="{FF2B5EF4-FFF2-40B4-BE49-F238E27FC236}">
              <a16:creationId xmlns:a16="http://schemas.microsoft.com/office/drawing/2014/main" id="{00000000-0008-0000-0000-00006F0E0000}"/>
            </a:ext>
          </a:extLst>
        </xdr:cNvPr>
        <xdr:cNvSpPr/>
      </xdr:nvSpPr>
      <xdr:spPr>
        <a:xfrm>
          <a:off x="8858250" y="1052131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325</xdr:row>
      <xdr:rowOff>47625</xdr:rowOff>
    </xdr:from>
    <xdr:to>
      <xdr:col>8</xdr:col>
      <xdr:colOff>3352800</xdr:colOff>
      <xdr:row>325</xdr:row>
      <xdr:rowOff>152400</xdr:rowOff>
    </xdr:to>
    <xdr:sp macro="" textlink="">
      <xdr:nvSpPr>
        <xdr:cNvPr id="3696" name="3695 Flecha izquierda">
          <a:hlinkClick xmlns:r="http://schemas.openxmlformats.org/officeDocument/2006/relationships" r:id="rId3"/>
          <a:extLst>
            <a:ext uri="{FF2B5EF4-FFF2-40B4-BE49-F238E27FC236}">
              <a16:creationId xmlns:a16="http://schemas.microsoft.com/office/drawing/2014/main" id="{00000000-0008-0000-0000-0000700E0000}"/>
            </a:ext>
          </a:extLst>
        </xdr:cNvPr>
        <xdr:cNvSpPr/>
      </xdr:nvSpPr>
      <xdr:spPr>
        <a:xfrm>
          <a:off x="8858250" y="106222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327</xdr:row>
      <xdr:rowOff>47625</xdr:rowOff>
    </xdr:from>
    <xdr:to>
      <xdr:col>8</xdr:col>
      <xdr:colOff>3352800</xdr:colOff>
      <xdr:row>327</xdr:row>
      <xdr:rowOff>152400</xdr:rowOff>
    </xdr:to>
    <xdr:sp macro="" textlink="">
      <xdr:nvSpPr>
        <xdr:cNvPr id="3697" name="3696 Flecha izquierda">
          <a:hlinkClick xmlns:r="http://schemas.openxmlformats.org/officeDocument/2006/relationships" r:id="rId3"/>
          <a:extLst>
            <a:ext uri="{FF2B5EF4-FFF2-40B4-BE49-F238E27FC236}">
              <a16:creationId xmlns:a16="http://schemas.microsoft.com/office/drawing/2014/main" id="{00000000-0008-0000-0000-0000710E0000}"/>
            </a:ext>
          </a:extLst>
        </xdr:cNvPr>
        <xdr:cNvSpPr/>
      </xdr:nvSpPr>
      <xdr:spPr>
        <a:xfrm>
          <a:off x="8858250" y="106908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330</xdr:row>
      <xdr:rowOff>47625</xdr:rowOff>
    </xdr:from>
    <xdr:to>
      <xdr:col>8</xdr:col>
      <xdr:colOff>3352800</xdr:colOff>
      <xdr:row>330</xdr:row>
      <xdr:rowOff>152400</xdr:rowOff>
    </xdr:to>
    <xdr:sp macro="" textlink="">
      <xdr:nvSpPr>
        <xdr:cNvPr id="3698" name="3697 Flecha izquierda">
          <a:hlinkClick xmlns:r="http://schemas.openxmlformats.org/officeDocument/2006/relationships" r:id="rId3"/>
          <a:extLst>
            <a:ext uri="{FF2B5EF4-FFF2-40B4-BE49-F238E27FC236}">
              <a16:creationId xmlns:a16="http://schemas.microsoft.com/office/drawing/2014/main" id="{00000000-0008-0000-0000-0000720E0000}"/>
            </a:ext>
          </a:extLst>
        </xdr:cNvPr>
        <xdr:cNvSpPr/>
      </xdr:nvSpPr>
      <xdr:spPr>
        <a:xfrm>
          <a:off x="8858250" y="108242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332</xdr:row>
      <xdr:rowOff>47625</xdr:rowOff>
    </xdr:from>
    <xdr:to>
      <xdr:col>8</xdr:col>
      <xdr:colOff>3352800</xdr:colOff>
      <xdr:row>332</xdr:row>
      <xdr:rowOff>152400</xdr:rowOff>
    </xdr:to>
    <xdr:sp macro="" textlink="">
      <xdr:nvSpPr>
        <xdr:cNvPr id="3699" name="3698 Flecha izquierda">
          <a:hlinkClick xmlns:r="http://schemas.openxmlformats.org/officeDocument/2006/relationships" r:id="rId3"/>
          <a:extLst>
            <a:ext uri="{FF2B5EF4-FFF2-40B4-BE49-F238E27FC236}">
              <a16:creationId xmlns:a16="http://schemas.microsoft.com/office/drawing/2014/main" id="{00000000-0008-0000-0000-0000730E0000}"/>
            </a:ext>
          </a:extLst>
        </xdr:cNvPr>
        <xdr:cNvSpPr/>
      </xdr:nvSpPr>
      <xdr:spPr>
        <a:xfrm>
          <a:off x="8858250" y="1087659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7</xdr:col>
      <xdr:colOff>0</xdr:colOff>
      <xdr:row>13</xdr:row>
      <xdr:rowOff>1</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180975" y="209551"/>
          <a:ext cx="4572000" cy="2514600"/>
        </a:xfrm>
        <a:prstGeom prst="roundRect">
          <a:avLst>
            <a:gd name="adj" fmla="val 4979"/>
          </a:avLst>
        </a:prstGeom>
        <a:solidFill>
          <a:srgbClr val="EBF1DE">
            <a:alpha val="30196"/>
          </a:srgb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0</xdr:colOff>
      <xdr:row>1</xdr:row>
      <xdr:rowOff>0</xdr:rowOff>
    </xdr:from>
    <xdr:to>
      <xdr:col>14</xdr:col>
      <xdr:colOff>0</xdr:colOff>
      <xdr:row>13</xdr:row>
      <xdr:rowOff>0</xdr:rowOff>
    </xdr:to>
    <xdr:sp macro="" textlink="">
      <xdr:nvSpPr>
        <xdr:cNvPr id="9" name="8 Rectángulo redondeado">
          <a:extLst>
            <a:ext uri="{FF2B5EF4-FFF2-40B4-BE49-F238E27FC236}">
              <a16:creationId xmlns:a16="http://schemas.microsoft.com/office/drawing/2014/main" id="{00000000-0008-0000-0100-000009000000}"/>
            </a:ext>
          </a:extLst>
        </xdr:cNvPr>
        <xdr:cNvSpPr/>
      </xdr:nvSpPr>
      <xdr:spPr>
        <a:xfrm>
          <a:off x="5067300" y="209550"/>
          <a:ext cx="4572000" cy="2514600"/>
        </a:xfrm>
        <a:prstGeom prst="roundRect">
          <a:avLst>
            <a:gd name="adj" fmla="val 4979"/>
          </a:avLst>
        </a:prstGeom>
        <a:solidFill>
          <a:srgbClr val="DCE6F4">
            <a:alpha val="30196"/>
          </a:srgbClr>
        </a:solid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177246</xdr:colOff>
      <xdr:row>1</xdr:row>
      <xdr:rowOff>73211</xdr:rowOff>
    </xdr:from>
    <xdr:to>
      <xdr:col>7</xdr:col>
      <xdr:colOff>19050</xdr:colOff>
      <xdr:row>10</xdr:row>
      <xdr:rowOff>187452</xdr:rowOff>
    </xdr:to>
    <xdr:grpSp>
      <xdr:nvGrpSpPr>
        <xdr:cNvPr id="2" name="1 Grupo">
          <a:extLst>
            <a:ext uri="{FF2B5EF4-FFF2-40B4-BE49-F238E27FC236}">
              <a16:creationId xmlns:a16="http://schemas.microsoft.com/office/drawing/2014/main" id="{00000000-0008-0000-0100-000002000000}"/>
            </a:ext>
          </a:extLst>
        </xdr:cNvPr>
        <xdr:cNvGrpSpPr/>
      </xdr:nvGrpSpPr>
      <xdr:grpSpPr>
        <a:xfrm>
          <a:off x="177246" y="251011"/>
          <a:ext cx="4832904" cy="1733491"/>
          <a:chOff x="177246" y="282761"/>
          <a:chExt cx="4594779" cy="2000191"/>
        </a:xfrm>
      </xdr:grpSpPr>
      <xdr:pic>
        <xdr:nvPicPr>
          <xdr:cNvPr id="3" name="2 Image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654911" y="619127"/>
            <a:ext cx="1631214" cy="1663825"/>
          </a:xfrm>
          <a:prstGeom prst="rect">
            <a:avLst/>
          </a:prstGeom>
        </xdr:spPr>
      </xdr:pic>
      <xdr:sp macro="" textlink="">
        <xdr:nvSpPr>
          <xdr:cNvPr id="4" name="3 CuadroTexto">
            <a:hlinkClick xmlns:r="http://schemas.openxmlformats.org/officeDocument/2006/relationships" r:id="rId1"/>
            <a:extLst>
              <a:ext uri="{FF2B5EF4-FFF2-40B4-BE49-F238E27FC236}">
                <a16:creationId xmlns:a16="http://schemas.microsoft.com/office/drawing/2014/main" id="{00000000-0008-0000-0100-000004000000}"/>
              </a:ext>
            </a:extLst>
          </xdr:cNvPr>
          <xdr:cNvSpPr txBox="1"/>
        </xdr:nvSpPr>
        <xdr:spPr>
          <a:xfrm>
            <a:off x="177246" y="282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3">
                    <a:lumMod val="50000"/>
                  </a:schemeClr>
                </a:solidFill>
                <a:latin typeface="Arial Narrow" panose="020B0606020202030204" pitchFamily="34" charset="0"/>
              </a:rPr>
              <a:t>LISTADO</a:t>
            </a:r>
            <a:r>
              <a:rPr lang="es-CO" sz="1400" b="1" baseline="0">
                <a:solidFill>
                  <a:schemeClr val="accent3">
                    <a:lumMod val="50000"/>
                  </a:schemeClr>
                </a:solidFill>
                <a:latin typeface="Arial Narrow" panose="020B0606020202030204" pitchFamily="34" charset="0"/>
              </a:rPr>
              <a:t> DE DOCUMENTOS PARA REAPROBACIÓN</a:t>
            </a:r>
            <a:endParaRPr lang="es-CO" sz="1400" b="1">
              <a:solidFill>
                <a:schemeClr val="accent3">
                  <a:lumMod val="50000"/>
                </a:schemeClr>
              </a:solidFill>
              <a:latin typeface="Arial Narrow" panose="020B0606020202030204" pitchFamily="34" charset="0"/>
            </a:endParaRPr>
          </a:p>
        </xdr:txBody>
      </xdr:sp>
    </xdr:grpSp>
    <xdr:clientData/>
  </xdr:twoCellAnchor>
  <xdr:twoCellAnchor>
    <xdr:from>
      <xdr:col>9</xdr:col>
      <xdr:colOff>628650</xdr:colOff>
      <xdr:row>1</xdr:row>
      <xdr:rowOff>76199</xdr:rowOff>
    </xdr:from>
    <xdr:to>
      <xdr:col>12</xdr:col>
      <xdr:colOff>142876</xdr:colOff>
      <xdr:row>8</xdr:row>
      <xdr:rowOff>163371</xdr:rowOff>
    </xdr:to>
    <xdr:grpSp>
      <xdr:nvGrpSpPr>
        <xdr:cNvPr id="14" name="Grupo 13">
          <a:hlinkClick xmlns:r="http://schemas.openxmlformats.org/officeDocument/2006/relationships" r:id="rId3"/>
          <a:extLst>
            <a:ext uri="{FF2B5EF4-FFF2-40B4-BE49-F238E27FC236}">
              <a16:creationId xmlns:a16="http://schemas.microsoft.com/office/drawing/2014/main" id="{B8F9758D-9723-4AAC-1671-E6315CE9CE3F}"/>
            </a:ext>
          </a:extLst>
        </xdr:cNvPr>
        <xdr:cNvGrpSpPr/>
      </xdr:nvGrpSpPr>
      <xdr:grpSpPr>
        <a:xfrm>
          <a:off x="6750050" y="253999"/>
          <a:ext cx="1914526" cy="1331772"/>
          <a:chOff x="6456218" y="284017"/>
          <a:chExt cx="1800226" cy="1541899"/>
        </a:xfrm>
      </xdr:grpSpPr>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400000"/>
                    </a14:imgEffect>
                  </a14:imgLayer>
                </a14:imgProps>
              </a:ext>
              <a:ext uri="{28A0092B-C50C-407E-A947-70E740481C1C}">
                <a14:useLocalDpi xmlns:a14="http://schemas.microsoft.com/office/drawing/2010/main" val="0"/>
              </a:ext>
            </a:extLst>
          </a:blip>
          <a:stretch>
            <a:fillRect/>
          </a:stretch>
        </xdr:blipFill>
        <xdr:spPr>
          <a:xfrm>
            <a:off x="6793491" y="709222"/>
            <a:ext cx="1125681" cy="1116694"/>
          </a:xfrm>
          <a:prstGeom prst="rect">
            <a:avLst/>
          </a:prstGeom>
        </xdr:spPr>
      </xdr:pic>
      <xdr:sp macro="" textlink="">
        <xdr:nvSpPr>
          <xdr:cNvPr id="7" name="6 CuadroTexto">
            <a:extLst>
              <a:ext uri="{FF2B5EF4-FFF2-40B4-BE49-F238E27FC236}">
                <a16:creationId xmlns:a16="http://schemas.microsoft.com/office/drawing/2014/main" id="{00000000-0008-0000-0100-000007000000}"/>
              </a:ext>
            </a:extLst>
          </xdr:cNvPr>
          <xdr:cNvSpPr txBox="1"/>
        </xdr:nvSpPr>
        <xdr:spPr>
          <a:xfrm>
            <a:off x="6456218" y="284017"/>
            <a:ext cx="1800226" cy="40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tx2">
                    <a:lumMod val="50000"/>
                  </a:schemeClr>
                </a:solidFill>
                <a:latin typeface="Arial Narrow" panose="020B0606020202030204" pitchFamily="34" charset="0"/>
              </a:rPr>
              <a:t>EMITIR CONCEPTO</a:t>
            </a:r>
          </a:p>
        </xdr:txBody>
      </xdr:sp>
    </xdr:grpSp>
    <xdr:clientData/>
  </xdr:twoCellAnchor>
  <xdr:twoCellAnchor>
    <xdr:from>
      <xdr:col>1</xdr:col>
      <xdr:colOff>0</xdr:colOff>
      <xdr:row>14</xdr:row>
      <xdr:rowOff>0</xdr:rowOff>
    </xdr:from>
    <xdr:to>
      <xdr:col>7</xdr:col>
      <xdr:colOff>0</xdr:colOff>
      <xdr:row>26</xdr:row>
      <xdr:rowOff>0</xdr:rowOff>
    </xdr:to>
    <xdr:sp macro="" textlink="">
      <xdr:nvSpPr>
        <xdr:cNvPr id="10" name="9 Rectángulo redondeado">
          <a:extLst>
            <a:ext uri="{FF2B5EF4-FFF2-40B4-BE49-F238E27FC236}">
              <a16:creationId xmlns:a16="http://schemas.microsoft.com/office/drawing/2014/main" id="{00000000-0008-0000-0100-00000A000000}"/>
            </a:ext>
          </a:extLst>
        </xdr:cNvPr>
        <xdr:cNvSpPr/>
      </xdr:nvSpPr>
      <xdr:spPr>
        <a:xfrm>
          <a:off x="180975" y="29337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0</xdr:colOff>
      <xdr:row>14</xdr:row>
      <xdr:rowOff>16061</xdr:rowOff>
    </xdr:from>
    <xdr:to>
      <xdr:col>7</xdr:col>
      <xdr:colOff>22779</xdr:colOff>
      <xdr:row>16</xdr:row>
      <xdr:rowOff>0</xdr:rowOff>
    </xdr:to>
    <xdr:sp macro="" textlink="">
      <xdr:nvSpPr>
        <xdr:cNvPr id="11" name="10 CuadroTexto">
          <a:extLst>
            <a:ext uri="{FF2B5EF4-FFF2-40B4-BE49-F238E27FC236}">
              <a16:creationId xmlns:a16="http://schemas.microsoft.com/office/drawing/2014/main" id="{00000000-0008-0000-0100-00000B000000}"/>
            </a:ext>
          </a:extLst>
        </xdr:cNvPr>
        <xdr:cNvSpPr txBox="1"/>
      </xdr:nvSpPr>
      <xdr:spPr>
        <a:xfrm>
          <a:off x="180975" y="2949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INGRESE A CONSULTAR</a:t>
          </a:r>
          <a:r>
            <a:rPr lang="es-CO" sz="1400" b="1" baseline="0">
              <a:solidFill>
                <a:schemeClr val="accent2">
                  <a:lumMod val="50000"/>
                </a:schemeClr>
              </a:solidFill>
              <a:latin typeface="Arial Narrow" panose="020B0606020202030204" pitchFamily="34" charset="0"/>
            </a:rPr>
            <a:t>  LOS DOCUMENTOS</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14</xdr:row>
      <xdr:rowOff>0</xdr:rowOff>
    </xdr:from>
    <xdr:to>
      <xdr:col>14</xdr:col>
      <xdr:colOff>0</xdr:colOff>
      <xdr:row>26</xdr:row>
      <xdr:rowOff>0</xdr:rowOff>
    </xdr:to>
    <xdr:sp macro="" textlink="">
      <xdr:nvSpPr>
        <xdr:cNvPr id="12" name="11 Rectángulo redondeado">
          <a:extLst>
            <a:ext uri="{FF2B5EF4-FFF2-40B4-BE49-F238E27FC236}">
              <a16:creationId xmlns:a16="http://schemas.microsoft.com/office/drawing/2014/main" id="{00000000-0008-0000-0100-00000C000000}"/>
            </a:ext>
          </a:extLst>
        </xdr:cNvPr>
        <xdr:cNvSpPr/>
      </xdr:nvSpPr>
      <xdr:spPr>
        <a:xfrm>
          <a:off x="5065568" y="2996045"/>
          <a:ext cx="4572000" cy="2493819"/>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0</xdr:colOff>
      <xdr:row>20</xdr:row>
      <xdr:rowOff>0</xdr:rowOff>
    </xdr:from>
    <xdr:to>
      <xdr:col>8</xdr:col>
      <xdr:colOff>0</xdr:colOff>
      <xdr:row>20</xdr:row>
      <xdr:rowOff>0</xdr:rowOff>
    </xdr:to>
    <xdr:cxnSp macro="">
      <xdr:nvCxnSpPr>
        <xdr:cNvPr id="16" name="15 Conector recto de flecha">
          <a:extLst>
            <a:ext uri="{FF2B5EF4-FFF2-40B4-BE49-F238E27FC236}">
              <a16:creationId xmlns:a16="http://schemas.microsoft.com/office/drawing/2014/main" id="{00000000-0008-0000-0100-000010000000}"/>
            </a:ext>
          </a:extLst>
        </xdr:cNvPr>
        <xdr:cNvCxnSpPr>
          <a:stCxn id="10" idx="3"/>
          <a:endCxn id="12" idx="1"/>
        </xdr:cNvCxnSpPr>
      </xdr:nvCxnSpPr>
      <xdr:spPr>
        <a:xfrm>
          <a:off x="4753841" y="4242955"/>
          <a:ext cx="311727"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0</xdr:colOff>
      <xdr:row>26</xdr:row>
      <xdr:rowOff>1</xdr:rowOff>
    </xdr:from>
    <xdr:to>
      <xdr:col>11</xdr:col>
      <xdr:colOff>0</xdr:colOff>
      <xdr:row>28</xdr:row>
      <xdr:rowOff>0</xdr:rowOff>
    </xdr:to>
    <xdr:cxnSp macro="">
      <xdr:nvCxnSpPr>
        <xdr:cNvPr id="24" name="23 Conector angular">
          <a:extLst>
            <a:ext uri="{FF2B5EF4-FFF2-40B4-BE49-F238E27FC236}">
              <a16:creationId xmlns:a16="http://schemas.microsoft.com/office/drawing/2014/main" id="{00000000-0008-0000-0100-000018000000}"/>
            </a:ext>
          </a:extLst>
        </xdr:cNvPr>
        <xdr:cNvCxnSpPr>
          <a:cxnSpLocks/>
        </xdr:cNvCxnSpPr>
      </xdr:nvCxnSpPr>
      <xdr:spPr>
        <a:xfrm rot="5400000">
          <a:off x="4700588" y="6148388"/>
          <a:ext cx="419099" cy="4886325"/>
        </a:xfrm>
        <a:prstGeom prst="bentConnector3">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28</xdr:row>
      <xdr:rowOff>0</xdr:rowOff>
    </xdr:from>
    <xdr:to>
      <xdr:col>7</xdr:col>
      <xdr:colOff>0</xdr:colOff>
      <xdr:row>40</xdr:row>
      <xdr:rowOff>0</xdr:rowOff>
    </xdr:to>
    <xdr:sp macro="" textlink="">
      <xdr:nvSpPr>
        <xdr:cNvPr id="26" name="25 Rectángulo redondeado">
          <a:extLst>
            <a:ext uri="{FF2B5EF4-FFF2-40B4-BE49-F238E27FC236}">
              <a16:creationId xmlns:a16="http://schemas.microsoft.com/office/drawing/2014/main" id="{00000000-0008-0000-0100-00001A000000}"/>
            </a:ext>
          </a:extLst>
        </xdr:cNvPr>
        <xdr:cNvSpPr/>
      </xdr:nvSpPr>
      <xdr:spPr>
        <a:xfrm>
          <a:off x="180975" y="88011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476249</xdr:colOff>
      <xdr:row>29</xdr:row>
      <xdr:rowOff>12514</xdr:rowOff>
    </xdr:from>
    <xdr:to>
      <xdr:col>5</xdr:col>
      <xdr:colOff>288938</xdr:colOff>
      <xdr:row>37</xdr:row>
      <xdr:rowOff>174438</xdr:rowOff>
    </xdr:to>
    <xdr:pic>
      <xdr:nvPicPr>
        <xdr:cNvPr id="27" name="26 Imagen">
          <a:hlinkClick xmlns:r="http://schemas.openxmlformats.org/officeDocument/2006/relationships" r:id="rId6"/>
          <a:extLst>
            <a:ext uri="{FF2B5EF4-FFF2-40B4-BE49-F238E27FC236}">
              <a16:creationId xmlns:a16="http://schemas.microsoft.com/office/drawing/2014/main" id="{00000000-0008-0000-0100-00001B000000}"/>
            </a:ext>
          </a:extLst>
        </xdr:cNvPr>
        <xdr:cNvPicPr>
          <a:picLocks noChangeAspect="1"/>
        </xdr:cNvPicPr>
      </xdr:nvPicPr>
      <xdr:blipFill rotWithShape="1">
        <a:blip xmlns:r="http://schemas.openxmlformats.org/officeDocument/2006/relationships" r:embed="rId7" cstate="print">
          <a:clrChange>
            <a:clrFrom>
              <a:srgbClr val="FFFFFF"/>
            </a:clrFrom>
            <a:clrTo>
              <a:srgbClr val="FFFFFF">
                <a:alpha val="0"/>
              </a:srgbClr>
            </a:clrTo>
          </a:clrChange>
          <a:extLst>
            <a:ext uri="{BEBA8EAE-BF5A-486C-A8C5-ECC9F3942E4B}">
              <a14:imgProps xmlns:a14="http://schemas.microsoft.com/office/drawing/2010/main">
                <a14:imgLayer r:embed="rId8">
                  <a14:imgEffect>
                    <a14:brightnessContrast contrast="-40000"/>
                  </a14:imgEffect>
                </a14:imgLayer>
              </a14:imgProps>
            </a:ext>
            <a:ext uri="{28A0092B-C50C-407E-A947-70E740481C1C}">
              <a14:useLocalDpi xmlns:a14="http://schemas.microsoft.com/office/drawing/2010/main" val="0"/>
            </a:ext>
          </a:extLst>
        </a:blip>
        <a:srcRect l="11902" t="7324" r="6921" b="21570"/>
        <a:stretch/>
      </xdr:blipFill>
      <xdr:spPr>
        <a:xfrm>
          <a:off x="1419224" y="9023164"/>
          <a:ext cx="2098689" cy="1838325"/>
        </a:xfrm>
        <a:prstGeom prst="rect">
          <a:avLst/>
        </a:prstGeom>
      </xdr:spPr>
    </xdr:pic>
    <xdr:clientData/>
  </xdr:twoCellAnchor>
  <xdr:twoCellAnchor>
    <xdr:from>
      <xdr:col>1</xdr:col>
      <xdr:colOff>0</xdr:colOff>
      <xdr:row>28</xdr:row>
      <xdr:rowOff>0</xdr:rowOff>
    </xdr:from>
    <xdr:to>
      <xdr:col>6</xdr:col>
      <xdr:colOff>663552</xdr:colOff>
      <xdr:row>29</xdr:row>
      <xdr:rowOff>191757</xdr:rowOff>
    </xdr:to>
    <xdr:sp macro="" textlink="">
      <xdr:nvSpPr>
        <xdr:cNvPr id="28" name="27 CuadroTexto">
          <a:hlinkClick xmlns:r="http://schemas.openxmlformats.org/officeDocument/2006/relationships" r:id="rId1"/>
          <a:extLst>
            <a:ext uri="{FF2B5EF4-FFF2-40B4-BE49-F238E27FC236}">
              <a16:creationId xmlns:a16="http://schemas.microsoft.com/office/drawing/2014/main" id="{00000000-0008-0000-0100-00001C000000}"/>
            </a:ext>
          </a:extLst>
        </xdr:cNvPr>
        <xdr:cNvSpPr txBox="1"/>
      </xdr:nvSpPr>
      <xdr:spPr>
        <a:xfrm>
          <a:off x="180975" y="8801100"/>
          <a:ext cx="4473552" cy="401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CONSULTAR</a:t>
          </a:r>
          <a:r>
            <a:rPr lang="es-CO" sz="1400" b="1" baseline="0">
              <a:solidFill>
                <a:schemeClr val="accent2">
                  <a:lumMod val="50000"/>
                </a:schemeClr>
              </a:solidFill>
              <a:latin typeface="Arial Narrow" panose="020B0606020202030204" pitchFamily="34" charset="0"/>
            </a:rPr>
            <a:t> DOCUMENTO</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28</xdr:row>
      <xdr:rowOff>0</xdr:rowOff>
    </xdr:from>
    <xdr:to>
      <xdr:col>14</xdr:col>
      <xdr:colOff>0</xdr:colOff>
      <xdr:row>40</xdr:row>
      <xdr:rowOff>0</xdr:rowOff>
    </xdr:to>
    <xdr:sp macro="" textlink="">
      <xdr:nvSpPr>
        <xdr:cNvPr id="29" name="28 Rectángulo redondeado">
          <a:extLst>
            <a:ext uri="{FF2B5EF4-FFF2-40B4-BE49-F238E27FC236}">
              <a16:creationId xmlns:a16="http://schemas.microsoft.com/office/drawing/2014/main" id="{00000000-0008-0000-0100-00001D000000}"/>
            </a:ext>
          </a:extLst>
        </xdr:cNvPr>
        <xdr:cNvSpPr/>
      </xdr:nvSpPr>
      <xdr:spPr>
        <a:xfrm>
          <a:off x="5067300" y="8801100"/>
          <a:ext cx="4572000" cy="2514600"/>
        </a:xfrm>
        <a:prstGeom prst="roundRect">
          <a:avLst>
            <a:gd name="adj" fmla="val 4979"/>
          </a:avLst>
        </a:prstGeom>
        <a:solidFill>
          <a:schemeClr val="tx2">
            <a:lumMod val="20000"/>
            <a:lumOff val="80000"/>
          </a:schemeClr>
        </a:solid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0</xdr:colOff>
      <xdr:row>28</xdr:row>
      <xdr:rowOff>0</xdr:rowOff>
    </xdr:from>
    <xdr:to>
      <xdr:col>14</xdr:col>
      <xdr:colOff>0</xdr:colOff>
      <xdr:row>40</xdr:row>
      <xdr:rowOff>0</xdr:rowOff>
    </xdr:to>
    <xdr:sp macro="" textlink="">
      <xdr:nvSpPr>
        <xdr:cNvPr id="30" name="29 Rectángulo redondeado">
          <a:extLst>
            <a:ext uri="{FF2B5EF4-FFF2-40B4-BE49-F238E27FC236}">
              <a16:creationId xmlns:a16="http://schemas.microsoft.com/office/drawing/2014/main" id="{00000000-0008-0000-0100-00001E000000}"/>
            </a:ext>
          </a:extLst>
        </xdr:cNvPr>
        <xdr:cNvSpPr/>
      </xdr:nvSpPr>
      <xdr:spPr>
        <a:xfrm>
          <a:off x="5067300" y="8801100"/>
          <a:ext cx="4572000" cy="25146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2000" b="0">
              <a:solidFill>
                <a:schemeClr val="accent1">
                  <a:lumMod val="50000"/>
                </a:schemeClr>
              </a:solidFill>
              <a:latin typeface="Arial Narrow" panose="020B0606020202030204" pitchFamily="34" charset="0"/>
            </a:rPr>
            <a:t>¡GRACIAS POR SU PARTICIPACIÓN!</a:t>
          </a:r>
          <a:endParaRPr lang="es-CO" sz="1050" b="0">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r>
            <a:rPr lang="es-CO" sz="1100" b="0">
              <a:solidFill>
                <a:schemeClr val="accent1">
                  <a:lumMod val="50000"/>
                </a:schemeClr>
              </a:solidFill>
              <a:latin typeface="Arial Narrow" panose="020B0606020202030204" pitchFamily="34" charset="0"/>
            </a:rPr>
            <a:t>Para ICONTEC es muy importante</a:t>
          </a:r>
          <a:r>
            <a:rPr lang="es-CO" sz="1100" b="0" baseline="0">
              <a:solidFill>
                <a:schemeClr val="accent1">
                  <a:lumMod val="50000"/>
                </a:schemeClr>
              </a:solidFill>
              <a:latin typeface="Arial Narrow" panose="020B0606020202030204" pitchFamily="34" charset="0"/>
            </a:rPr>
            <a:t> su participación en  este proceso de revisión sistemática de documentos normativos. </a:t>
          </a:r>
        </a:p>
        <a:p>
          <a:pPr algn="ctr"/>
          <a:r>
            <a:rPr lang="es-CO" sz="1100" b="0" baseline="0">
              <a:solidFill>
                <a:schemeClr val="accent1">
                  <a:lumMod val="50000"/>
                </a:schemeClr>
              </a:solidFill>
              <a:latin typeface="Arial Narrow" panose="020B0606020202030204" pitchFamily="34" charset="0"/>
            </a:rPr>
            <a:t>Una vez diligenciado este archivo, </a:t>
          </a:r>
          <a:r>
            <a:rPr lang="es-CO" sz="1100" b="0" baseline="0">
              <a:solidFill>
                <a:schemeClr val="accent1">
                  <a:lumMod val="50000"/>
                </a:schemeClr>
              </a:solidFill>
              <a:effectLst/>
              <a:latin typeface="+mn-lt"/>
              <a:ea typeface="+mn-ea"/>
              <a:cs typeface="+mn-cs"/>
            </a:rPr>
            <a:t>por favor </a:t>
          </a:r>
          <a:r>
            <a:rPr lang="es-CO" sz="1100" b="0" baseline="0">
              <a:solidFill>
                <a:schemeClr val="accent1">
                  <a:lumMod val="50000"/>
                </a:schemeClr>
              </a:solidFill>
              <a:latin typeface="Arial Narrow" panose="020B0606020202030204" pitchFamily="34" charset="0"/>
            </a:rPr>
            <a:t>guárdelo y envíelo al correo revisionsistematica@icontec.org</a:t>
          </a:r>
          <a:endParaRPr lang="es-CO" sz="1100" b="0">
            <a:solidFill>
              <a:schemeClr val="accent1">
                <a:lumMod val="50000"/>
              </a:schemeClr>
            </a:solidFill>
            <a:latin typeface="Arial Narrow" panose="020B0606020202030204" pitchFamily="34" charset="0"/>
          </a:endParaRPr>
        </a:p>
      </xdr:txBody>
    </xdr:sp>
    <xdr:clientData/>
  </xdr:twoCellAnchor>
  <xdr:twoCellAnchor>
    <xdr:from>
      <xdr:col>8</xdr:col>
      <xdr:colOff>0</xdr:colOff>
      <xdr:row>14</xdr:row>
      <xdr:rowOff>77933</xdr:rowOff>
    </xdr:from>
    <xdr:to>
      <xdr:col>13</xdr:col>
      <xdr:colOff>684069</xdr:colOff>
      <xdr:row>18</xdr:row>
      <xdr:rowOff>25979</xdr:rowOff>
    </xdr:to>
    <xdr:sp macro="" textlink="">
      <xdr:nvSpPr>
        <xdr:cNvPr id="33" name="CuadroTexto 32">
          <a:extLst>
            <a:ext uri="{FF2B5EF4-FFF2-40B4-BE49-F238E27FC236}">
              <a16:creationId xmlns:a16="http://schemas.microsoft.com/office/drawing/2014/main" id="{00000000-0008-0000-0100-000021000000}"/>
            </a:ext>
          </a:extLst>
        </xdr:cNvPr>
        <xdr:cNvSpPr txBox="1"/>
      </xdr:nvSpPr>
      <xdr:spPr>
        <a:xfrm>
          <a:off x="5065568" y="2987388"/>
          <a:ext cx="4494069" cy="779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En la nueva página de clic en el botón </a:t>
          </a:r>
          <a:r>
            <a:rPr lang="es-CO" sz="1100" b="1">
              <a:solidFill>
                <a:srgbClr val="0070C0"/>
              </a:solidFill>
              <a:latin typeface="Arial Narrow" panose="020B0606020202030204" pitchFamily="34" charset="0"/>
            </a:rPr>
            <a:t>exhibir todas las normas de la colección</a:t>
          </a:r>
          <a:r>
            <a:rPr lang="es-CO" sz="1100">
              <a:latin typeface="Arial Narrow" panose="020B0606020202030204" pitchFamily="34" charset="0"/>
            </a:rPr>
            <a:t>, encontrará el listado de los documentos puestos a consideración para anular. Para consultar el documento de su interes de clic en el título o el número, se mostrará el resumen del documento, de clic en el botón </a:t>
          </a:r>
          <a:r>
            <a:rPr lang="es-CO" sz="1100" b="1">
              <a:solidFill>
                <a:srgbClr val="0070C0"/>
              </a:solidFill>
              <a:latin typeface="Arial Narrow" panose="020B0606020202030204" pitchFamily="34" charset="0"/>
            </a:rPr>
            <a:t>Visualizar esta norma</a:t>
          </a:r>
        </a:p>
      </xdr:txBody>
    </xdr:sp>
    <xdr:clientData/>
  </xdr:twoCellAnchor>
  <xdr:twoCellAnchor editAs="oneCell">
    <xdr:from>
      <xdr:col>1</xdr:col>
      <xdr:colOff>389660</xdr:colOff>
      <xdr:row>18</xdr:row>
      <xdr:rowOff>69272</xdr:rowOff>
    </xdr:from>
    <xdr:to>
      <xdr:col>3</xdr:col>
      <xdr:colOff>493404</xdr:colOff>
      <xdr:row>25</xdr:row>
      <xdr:rowOff>93517</xdr:rowOff>
    </xdr:to>
    <xdr:pic>
      <xdr:nvPicPr>
        <xdr:cNvPr id="13" name="Imagen 12">
          <a:extLst>
            <a:ext uri="{FF2B5EF4-FFF2-40B4-BE49-F238E27FC236}">
              <a16:creationId xmlns:a16="http://schemas.microsoft.com/office/drawing/2014/main" id="{B143BF1E-4E5D-A660-4B25-27CEFB44AC2F}"/>
            </a:ext>
          </a:extLst>
        </xdr:cNvPr>
        <xdr:cNvPicPr>
          <a:picLocks noChangeAspect="1"/>
        </xdr:cNvPicPr>
      </xdr:nvPicPr>
      <xdr:blipFill>
        <a:blip xmlns:r="http://schemas.openxmlformats.org/officeDocument/2006/relationships" r:embed="rId9"/>
        <a:stretch>
          <a:fillRect/>
        </a:stretch>
      </xdr:blipFill>
      <xdr:spPr>
        <a:xfrm>
          <a:off x="571501" y="3809999"/>
          <a:ext cx="1627744" cy="1478972"/>
        </a:xfrm>
        <a:prstGeom prst="rect">
          <a:avLst/>
        </a:prstGeom>
        <a:effectLst>
          <a:outerShdw blurRad="63500" sx="102000" sy="102000" algn="ctr" rotWithShape="0">
            <a:prstClr val="black">
              <a:alpha val="40000"/>
            </a:prstClr>
          </a:outerShdw>
        </a:effectLst>
      </xdr:spPr>
    </xdr:pic>
    <xdr:clientData/>
  </xdr:twoCellAnchor>
  <xdr:twoCellAnchor editAs="oneCell">
    <xdr:from>
      <xdr:col>8</xdr:col>
      <xdr:colOff>619126</xdr:colOff>
      <xdr:row>18</xdr:row>
      <xdr:rowOff>37354</xdr:rowOff>
    </xdr:from>
    <xdr:to>
      <xdr:col>13</xdr:col>
      <xdr:colOff>142875</xdr:colOff>
      <xdr:row>25</xdr:row>
      <xdr:rowOff>131965</xdr:rowOff>
    </xdr:to>
    <xdr:pic>
      <xdr:nvPicPr>
        <xdr:cNvPr id="17" name="Imagen 16">
          <a:extLst>
            <a:ext uri="{FF2B5EF4-FFF2-40B4-BE49-F238E27FC236}">
              <a16:creationId xmlns:a16="http://schemas.microsoft.com/office/drawing/2014/main" id="{616A7262-020F-CB82-318F-5AEEB4C84B58}"/>
            </a:ext>
          </a:extLst>
        </xdr:cNvPr>
        <xdr:cNvPicPr>
          <a:picLocks noChangeAspect="1"/>
        </xdr:cNvPicPr>
      </xdr:nvPicPr>
      <xdr:blipFill rotWithShape="1">
        <a:blip xmlns:r="http://schemas.openxmlformats.org/officeDocument/2006/relationships" r:embed="rId10"/>
        <a:srcRect r="1199"/>
        <a:stretch/>
      </xdr:blipFill>
      <xdr:spPr>
        <a:xfrm>
          <a:off x="5684694" y="3864672"/>
          <a:ext cx="3333749" cy="1549338"/>
        </a:xfrm>
        <a:prstGeom prst="rect">
          <a:avLst/>
        </a:prstGeom>
        <a:effectLst>
          <a:outerShdw blurRad="63500" sx="102000" sy="102000" algn="ctr"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0</xdr:colOff>
      <xdr:row>5</xdr:row>
      <xdr:rowOff>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114300" y="95250"/>
          <a:ext cx="5638800" cy="109537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114299</xdr:colOff>
      <xdr:row>1</xdr:row>
      <xdr:rowOff>0</xdr:rowOff>
    </xdr:from>
    <xdr:to>
      <xdr:col>11</xdr:col>
      <xdr:colOff>114299</xdr:colOff>
      <xdr:row>5</xdr:row>
      <xdr:rowOff>0</xdr:rowOff>
    </xdr:to>
    <xdr:sp macro="" textlink="">
      <xdr:nvSpPr>
        <xdr:cNvPr id="3" name="AutoShape 3">
          <a:extLst>
            <a:ext uri="{FF2B5EF4-FFF2-40B4-BE49-F238E27FC236}">
              <a16:creationId xmlns:a16="http://schemas.microsoft.com/office/drawing/2014/main" id="{00000000-0008-0000-0200-000003000000}"/>
            </a:ext>
          </a:extLst>
        </xdr:cNvPr>
        <xdr:cNvSpPr>
          <a:spLocks noChangeArrowheads="1"/>
        </xdr:cNvSpPr>
      </xdr:nvSpPr>
      <xdr:spPr bwMode="auto">
        <a:xfrm>
          <a:off x="5753099" y="95250"/>
          <a:ext cx="3495675" cy="109537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0</xdr:rowOff>
    </xdr:from>
    <xdr:to>
      <xdr:col>12</xdr:col>
      <xdr:colOff>0</xdr:colOff>
      <xdr:row>7</xdr:row>
      <xdr:rowOff>0</xdr:rowOff>
    </xdr:to>
    <xdr:sp macro="" textlink="">
      <xdr:nvSpPr>
        <xdr:cNvPr id="4" name="AutoShape 4">
          <a:extLst>
            <a:ext uri="{FF2B5EF4-FFF2-40B4-BE49-F238E27FC236}">
              <a16:creationId xmlns:a16="http://schemas.microsoft.com/office/drawing/2014/main" id="{00000000-0008-0000-0200-000004000000}"/>
            </a:ext>
          </a:extLst>
        </xdr:cNvPr>
        <xdr:cNvSpPr>
          <a:spLocks noChangeArrowheads="1"/>
        </xdr:cNvSpPr>
      </xdr:nvSpPr>
      <xdr:spPr bwMode="auto">
        <a:xfrm>
          <a:off x="114300" y="1562100"/>
          <a:ext cx="7200900" cy="19050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11</xdr:col>
      <xdr:colOff>0</xdr:colOff>
      <xdr:row>9</xdr:row>
      <xdr:rowOff>0</xdr:rowOff>
    </xdr:to>
    <xdr:sp macro="" textlink="">
      <xdr:nvSpPr>
        <xdr:cNvPr id="5" name="AutoShape 78">
          <a:extLst>
            <a:ext uri="{FF2B5EF4-FFF2-40B4-BE49-F238E27FC236}">
              <a16:creationId xmlns:a16="http://schemas.microsoft.com/office/drawing/2014/main" id="{00000000-0008-0000-0200-000005000000}"/>
            </a:ext>
          </a:extLst>
        </xdr:cNvPr>
        <xdr:cNvSpPr>
          <a:spLocks noChangeArrowheads="1"/>
        </xdr:cNvSpPr>
      </xdr:nvSpPr>
      <xdr:spPr bwMode="auto">
        <a:xfrm>
          <a:off x="962025" y="1533525"/>
          <a:ext cx="6238875"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11</xdr:col>
      <xdr:colOff>0</xdr:colOff>
      <xdr:row>11</xdr:row>
      <xdr:rowOff>0</xdr:rowOff>
    </xdr:to>
    <xdr:sp macro="" textlink="">
      <xdr:nvSpPr>
        <xdr:cNvPr id="6" name="AutoShape 79">
          <a:extLst>
            <a:ext uri="{FF2B5EF4-FFF2-40B4-BE49-F238E27FC236}">
              <a16:creationId xmlns:a16="http://schemas.microsoft.com/office/drawing/2014/main" id="{00000000-0008-0000-0200-000006000000}"/>
            </a:ext>
          </a:extLst>
        </xdr:cNvPr>
        <xdr:cNvSpPr>
          <a:spLocks noChangeArrowheads="1"/>
        </xdr:cNvSpPr>
      </xdr:nvSpPr>
      <xdr:spPr bwMode="auto">
        <a:xfrm>
          <a:off x="962025" y="1819275"/>
          <a:ext cx="62388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11</xdr:col>
      <xdr:colOff>0</xdr:colOff>
      <xdr:row>13</xdr:row>
      <xdr:rowOff>0</xdr:rowOff>
    </xdr:to>
    <xdr:sp macro="" textlink="">
      <xdr:nvSpPr>
        <xdr:cNvPr id="7" name="AutoShape 81">
          <a:extLst>
            <a:ext uri="{FF2B5EF4-FFF2-40B4-BE49-F238E27FC236}">
              <a16:creationId xmlns:a16="http://schemas.microsoft.com/office/drawing/2014/main" id="{00000000-0008-0000-0200-000007000000}"/>
            </a:ext>
          </a:extLst>
        </xdr:cNvPr>
        <xdr:cNvSpPr>
          <a:spLocks noChangeArrowheads="1"/>
        </xdr:cNvSpPr>
      </xdr:nvSpPr>
      <xdr:spPr bwMode="auto">
        <a:xfrm>
          <a:off x="2209800" y="2114550"/>
          <a:ext cx="499110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xdr:colOff>
      <xdr:row>14</xdr:row>
      <xdr:rowOff>0</xdr:rowOff>
    </xdr:from>
    <xdr:to>
      <xdr:col>10</xdr:col>
      <xdr:colOff>1</xdr:colOff>
      <xdr:row>17</xdr:row>
      <xdr:rowOff>0</xdr:rowOff>
    </xdr:to>
    <xdr:sp macro="" textlink="">
      <xdr:nvSpPr>
        <xdr:cNvPr id="9" name="AutoShape 58">
          <a:extLst>
            <a:ext uri="{FF2B5EF4-FFF2-40B4-BE49-F238E27FC236}">
              <a16:creationId xmlns:a16="http://schemas.microsoft.com/office/drawing/2014/main" id="{00000000-0008-0000-0200-000009000000}"/>
            </a:ext>
          </a:extLst>
        </xdr:cNvPr>
        <xdr:cNvSpPr>
          <a:spLocks noChangeArrowheads="1"/>
        </xdr:cNvSpPr>
      </xdr:nvSpPr>
      <xdr:spPr bwMode="auto">
        <a:xfrm>
          <a:off x="114301" y="2590800"/>
          <a:ext cx="5638800" cy="628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14</xdr:row>
      <xdr:rowOff>171450</xdr:rowOff>
    </xdr:from>
    <xdr:to>
      <xdr:col>4</xdr:col>
      <xdr:colOff>844550</xdr:colOff>
      <xdr:row>16</xdr:row>
      <xdr:rowOff>15875</xdr:rowOff>
    </xdr:to>
    <xdr:grpSp>
      <xdr:nvGrpSpPr>
        <xdr:cNvPr id="10" name="559 Grupo">
          <a:extLst>
            <a:ext uri="{FF2B5EF4-FFF2-40B4-BE49-F238E27FC236}">
              <a16:creationId xmlns:a16="http://schemas.microsoft.com/office/drawing/2014/main" id="{00000000-0008-0000-0200-00000A000000}"/>
            </a:ext>
          </a:extLst>
        </xdr:cNvPr>
        <xdr:cNvGrpSpPr>
          <a:grpSpLocks/>
        </xdr:cNvGrpSpPr>
      </xdr:nvGrpSpPr>
      <xdr:grpSpPr bwMode="auto">
        <a:xfrm>
          <a:off x="654050" y="2457450"/>
          <a:ext cx="1200150" cy="200025"/>
          <a:chOff x="5057775" y="3991386"/>
          <a:chExt cx="889977" cy="276224"/>
        </a:xfrm>
      </xdr:grpSpPr>
      <xdr:sp macro="" textlink="">
        <xdr:nvSpPr>
          <xdr:cNvPr id="11" name="Oval 156">
            <a:extLst>
              <a:ext uri="{FF2B5EF4-FFF2-40B4-BE49-F238E27FC236}">
                <a16:creationId xmlns:a16="http://schemas.microsoft.com/office/drawing/2014/main" id="{00000000-0008-0000-02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200-00000C000000}"/>
              </a:ext>
            </a:extLst>
          </xdr:cNvPr>
          <xdr:cNvSpPr txBox="1"/>
        </xdr:nvSpPr>
        <xdr:spPr bwMode="auto">
          <a:xfrm>
            <a:off x="5072365" y="3991386"/>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126998</xdr:colOff>
      <xdr:row>14</xdr:row>
      <xdr:rowOff>171450</xdr:rowOff>
    </xdr:from>
    <xdr:to>
      <xdr:col>5</xdr:col>
      <xdr:colOff>1352550</xdr:colOff>
      <xdr:row>16</xdr:row>
      <xdr:rowOff>15875</xdr:rowOff>
    </xdr:to>
    <xdr:grpSp>
      <xdr:nvGrpSpPr>
        <xdr:cNvPr id="13" name="562 Grupo">
          <a:extLst>
            <a:ext uri="{FF2B5EF4-FFF2-40B4-BE49-F238E27FC236}">
              <a16:creationId xmlns:a16="http://schemas.microsoft.com/office/drawing/2014/main" id="{00000000-0008-0000-0200-00000D000000}"/>
            </a:ext>
          </a:extLst>
        </xdr:cNvPr>
        <xdr:cNvGrpSpPr>
          <a:grpSpLocks/>
        </xdr:cNvGrpSpPr>
      </xdr:nvGrpSpPr>
      <xdr:grpSpPr bwMode="auto">
        <a:xfrm>
          <a:off x="2444748" y="2457450"/>
          <a:ext cx="1225552" cy="200025"/>
          <a:chOff x="5057775" y="3991386"/>
          <a:chExt cx="1022112" cy="276224"/>
        </a:xfrm>
      </xdr:grpSpPr>
      <xdr:sp macro="" textlink="">
        <xdr:nvSpPr>
          <xdr:cNvPr id="14" name="Oval 156">
            <a:extLst>
              <a:ext uri="{FF2B5EF4-FFF2-40B4-BE49-F238E27FC236}">
                <a16:creationId xmlns:a16="http://schemas.microsoft.com/office/drawing/2014/main" id="{00000000-0008-0000-02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200-00000F000000}"/>
              </a:ext>
            </a:extLst>
          </xdr:cNvPr>
          <xdr:cNvSpPr txBox="1"/>
        </xdr:nvSpPr>
        <xdr:spPr bwMode="auto">
          <a:xfrm>
            <a:off x="5073622" y="3991386"/>
            <a:ext cx="100626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15</xdr:row>
      <xdr:rowOff>9525</xdr:rowOff>
    </xdr:from>
    <xdr:to>
      <xdr:col>10</xdr:col>
      <xdr:colOff>57150</xdr:colOff>
      <xdr:row>16</xdr:row>
      <xdr:rowOff>38100</xdr:rowOff>
    </xdr:to>
    <xdr:grpSp>
      <xdr:nvGrpSpPr>
        <xdr:cNvPr id="16" name="565 Grupo">
          <a:extLst>
            <a:ext uri="{FF2B5EF4-FFF2-40B4-BE49-F238E27FC236}">
              <a16:creationId xmlns:a16="http://schemas.microsoft.com/office/drawing/2014/main" id="{00000000-0008-0000-0200-000010000000}"/>
            </a:ext>
          </a:extLst>
        </xdr:cNvPr>
        <xdr:cNvGrpSpPr>
          <a:grpSpLocks/>
        </xdr:cNvGrpSpPr>
      </xdr:nvGrpSpPr>
      <xdr:grpSpPr bwMode="auto">
        <a:xfrm>
          <a:off x="4502150" y="2473325"/>
          <a:ext cx="1130300" cy="206375"/>
          <a:chOff x="5036713" y="4016503"/>
          <a:chExt cx="879255" cy="276224"/>
        </a:xfrm>
      </xdr:grpSpPr>
      <xdr:sp macro="" textlink="">
        <xdr:nvSpPr>
          <xdr:cNvPr id="17" name="Oval 156">
            <a:extLst>
              <a:ext uri="{FF2B5EF4-FFF2-40B4-BE49-F238E27FC236}">
                <a16:creationId xmlns:a16="http://schemas.microsoft.com/office/drawing/2014/main" id="{00000000-0008-0000-02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2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5</xdr:col>
      <xdr:colOff>2047234</xdr:colOff>
      <xdr:row>18</xdr:row>
      <xdr:rowOff>0</xdr:rowOff>
    </xdr:from>
    <xdr:to>
      <xdr:col>7</xdr:col>
      <xdr:colOff>112307</xdr:colOff>
      <xdr:row>20</xdr:row>
      <xdr:rowOff>0</xdr:rowOff>
    </xdr:to>
    <xdr:grpSp>
      <xdr:nvGrpSpPr>
        <xdr:cNvPr id="94" name="255 Grupo">
          <a:extLst>
            <a:ext uri="{FF2B5EF4-FFF2-40B4-BE49-F238E27FC236}">
              <a16:creationId xmlns:a16="http://schemas.microsoft.com/office/drawing/2014/main" id="{00000000-0008-0000-0200-00005E000000}"/>
            </a:ext>
          </a:extLst>
        </xdr:cNvPr>
        <xdr:cNvGrpSpPr>
          <a:grpSpLocks/>
        </xdr:cNvGrpSpPr>
      </xdr:nvGrpSpPr>
      <xdr:grpSpPr bwMode="auto">
        <a:xfrm>
          <a:off x="4364984" y="2857500"/>
          <a:ext cx="541573" cy="254000"/>
          <a:chOff x="5052747" y="4049225"/>
          <a:chExt cx="388656" cy="276224"/>
        </a:xfrm>
        <a:noFill/>
      </xdr:grpSpPr>
      <xdr:sp macro="" textlink="">
        <xdr:nvSpPr>
          <xdr:cNvPr id="95" name="Oval 156">
            <a:extLst>
              <a:ext uri="{FF2B5EF4-FFF2-40B4-BE49-F238E27FC236}">
                <a16:creationId xmlns:a16="http://schemas.microsoft.com/office/drawing/2014/main" id="{00000000-0008-0000-0200-00005F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6" name="95 CuadroTexto">
            <a:extLst>
              <a:ext uri="{FF2B5EF4-FFF2-40B4-BE49-F238E27FC236}">
                <a16:creationId xmlns:a16="http://schemas.microsoft.com/office/drawing/2014/main" id="{00000000-0008-0000-0200-000060000000}"/>
              </a:ext>
            </a:extLst>
          </xdr:cNvPr>
          <xdr:cNvSpPr txBox="1"/>
        </xdr:nvSpPr>
        <xdr:spPr bwMode="auto">
          <a:xfrm>
            <a:off x="5052747" y="4049225"/>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7</xdr:col>
      <xdr:colOff>103</xdr:colOff>
      <xdr:row>17</xdr:row>
      <xdr:rowOff>158750</xdr:rowOff>
    </xdr:from>
    <xdr:to>
      <xdr:col>8</xdr:col>
      <xdr:colOff>101828</xdr:colOff>
      <xdr:row>20</xdr:row>
      <xdr:rowOff>0</xdr:rowOff>
    </xdr:to>
    <xdr:grpSp>
      <xdr:nvGrpSpPr>
        <xdr:cNvPr id="97" name="255 Grupo">
          <a:extLst>
            <a:ext uri="{FF2B5EF4-FFF2-40B4-BE49-F238E27FC236}">
              <a16:creationId xmlns:a16="http://schemas.microsoft.com/office/drawing/2014/main" id="{00000000-0008-0000-0200-000061000000}"/>
            </a:ext>
          </a:extLst>
        </xdr:cNvPr>
        <xdr:cNvGrpSpPr>
          <a:grpSpLocks/>
        </xdr:cNvGrpSpPr>
      </xdr:nvGrpSpPr>
      <xdr:grpSpPr bwMode="auto">
        <a:xfrm>
          <a:off x="4794353" y="2851150"/>
          <a:ext cx="431925" cy="260350"/>
          <a:chOff x="5018568" y="4059849"/>
          <a:chExt cx="388656" cy="276224"/>
        </a:xfrm>
        <a:noFill/>
      </xdr:grpSpPr>
      <xdr:sp macro="" textlink="">
        <xdr:nvSpPr>
          <xdr:cNvPr id="98" name="Oval 156">
            <a:extLst>
              <a:ext uri="{FF2B5EF4-FFF2-40B4-BE49-F238E27FC236}">
                <a16:creationId xmlns:a16="http://schemas.microsoft.com/office/drawing/2014/main" id="{00000000-0008-0000-0200-000062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9" name="98 CuadroTexto">
            <a:extLst>
              <a:ext uri="{FF2B5EF4-FFF2-40B4-BE49-F238E27FC236}">
                <a16:creationId xmlns:a16="http://schemas.microsoft.com/office/drawing/2014/main" id="{00000000-0008-0000-0200-000063000000}"/>
              </a:ext>
            </a:extLst>
          </xdr:cNvPr>
          <xdr:cNvSpPr txBox="1"/>
        </xdr:nvSpPr>
        <xdr:spPr bwMode="auto">
          <a:xfrm>
            <a:off x="5018568" y="4059849"/>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8</xdr:col>
      <xdr:colOff>0</xdr:colOff>
      <xdr:row>17</xdr:row>
      <xdr:rowOff>152400</xdr:rowOff>
    </xdr:from>
    <xdr:to>
      <xdr:col>9</xdr:col>
      <xdr:colOff>104888</xdr:colOff>
      <xdr:row>19</xdr:row>
      <xdr:rowOff>38100</xdr:rowOff>
    </xdr:to>
    <xdr:grpSp>
      <xdr:nvGrpSpPr>
        <xdr:cNvPr id="100" name="255 Grupo">
          <a:extLst>
            <a:ext uri="{FF2B5EF4-FFF2-40B4-BE49-F238E27FC236}">
              <a16:creationId xmlns:a16="http://schemas.microsoft.com/office/drawing/2014/main" id="{00000000-0008-0000-0200-000064000000}"/>
            </a:ext>
          </a:extLst>
        </xdr:cNvPr>
        <xdr:cNvGrpSpPr>
          <a:grpSpLocks/>
        </xdr:cNvGrpSpPr>
      </xdr:nvGrpSpPr>
      <xdr:grpSpPr bwMode="auto">
        <a:xfrm>
          <a:off x="5124450" y="2844800"/>
          <a:ext cx="435088" cy="254000"/>
          <a:chOff x="5021310" y="4038601"/>
          <a:chExt cx="382872" cy="276224"/>
        </a:xfrm>
        <a:noFill/>
      </xdr:grpSpPr>
      <xdr:sp macro="" textlink="">
        <xdr:nvSpPr>
          <xdr:cNvPr id="101" name="Oval 156">
            <a:extLst>
              <a:ext uri="{FF2B5EF4-FFF2-40B4-BE49-F238E27FC236}">
                <a16:creationId xmlns:a16="http://schemas.microsoft.com/office/drawing/2014/main" id="{00000000-0008-0000-0200-000065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102" name="101 CuadroTexto">
            <a:extLst>
              <a:ext uri="{FF2B5EF4-FFF2-40B4-BE49-F238E27FC236}">
                <a16:creationId xmlns:a16="http://schemas.microsoft.com/office/drawing/2014/main" id="{00000000-0008-0000-0200-000066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9</xdr:col>
      <xdr:colOff>114299</xdr:colOff>
      <xdr:row>1</xdr:row>
      <xdr:rowOff>0</xdr:rowOff>
    </xdr:from>
    <xdr:to>
      <xdr:col>11</xdr:col>
      <xdr:colOff>114299</xdr:colOff>
      <xdr:row>5</xdr:row>
      <xdr:rowOff>0</xdr:rowOff>
    </xdr:to>
    <xdr:sp macro="" textlink="">
      <xdr:nvSpPr>
        <xdr:cNvPr id="3653" name="AutoShape 3">
          <a:extLst>
            <a:ext uri="{FF2B5EF4-FFF2-40B4-BE49-F238E27FC236}">
              <a16:creationId xmlns:a16="http://schemas.microsoft.com/office/drawing/2014/main" id="{00000000-0008-0000-0200-0000450E0000}"/>
            </a:ext>
          </a:extLst>
        </xdr:cNvPr>
        <xdr:cNvSpPr>
          <a:spLocks noChangeArrowheads="1"/>
        </xdr:cNvSpPr>
      </xdr:nvSpPr>
      <xdr:spPr bwMode="auto">
        <a:xfrm>
          <a:off x="5753099" y="95250"/>
          <a:ext cx="3495675" cy="88582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114299</xdr:colOff>
      <xdr:row>1</xdr:row>
      <xdr:rowOff>0</xdr:rowOff>
    </xdr:from>
    <xdr:to>
      <xdr:col>11</xdr:col>
      <xdr:colOff>114299</xdr:colOff>
      <xdr:row>5</xdr:row>
      <xdr:rowOff>0</xdr:rowOff>
    </xdr:to>
    <xdr:sp macro="" textlink="">
      <xdr:nvSpPr>
        <xdr:cNvPr id="3663" name="AutoShape 3">
          <a:extLst>
            <a:ext uri="{FF2B5EF4-FFF2-40B4-BE49-F238E27FC236}">
              <a16:creationId xmlns:a16="http://schemas.microsoft.com/office/drawing/2014/main" id="{00000000-0008-0000-0200-00004F0E0000}"/>
            </a:ext>
          </a:extLst>
        </xdr:cNvPr>
        <xdr:cNvSpPr>
          <a:spLocks noChangeArrowheads="1"/>
        </xdr:cNvSpPr>
      </xdr:nvSpPr>
      <xdr:spPr bwMode="auto">
        <a:xfrm>
          <a:off x="5753099" y="95250"/>
          <a:ext cx="3495675" cy="88582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9525</xdr:rowOff>
    </xdr:from>
    <xdr:to>
      <xdr:col>11</xdr:col>
      <xdr:colOff>0</xdr:colOff>
      <xdr:row>9</xdr:row>
      <xdr:rowOff>0</xdr:rowOff>
    </xdr:to>
    <xdr:sp macro="" textlink="">
      <xdr:nvSpPr>
        <xdr:cNvPr id="3673" name="AutoShape 78">
          <a:extLst>
            <a:ext uri="{FF2B5EF4-FFF2-40B4-BE49-F238E27FC236}">
              <a16:creationId xmlns:a16="http://schemas.microsoft.com/office/drawing/2014/main" id="{00000000-0008-0000-0200-0000590E0000}"/>
            </a:ext>
          </a:extLst>
        </xdr:cNvPr>
        <xdr:cNvSpPr>
          <a:spLocks noChangeArrowheads="1"/>
        </xdr:cNvSpPr>
      </xdr:nvSpPr>
      <xdr:spPr bwMode="auto">
        <a:xfrm>
          <a:off x="962025" y="1343025"/>
          <a:ext cx="8172450"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11</xdr:col>
      <xdr:colOff>0</xdr:colOff>
      <xdr:row>11</xdr:row>
      <xdr:rowOff>0</xdr:rowOff>
    </xdr:to>
    <xdr:sp macro="" textlink="">
      <xdr:nvSpPr>
        <xdr:cNvPr id="3678" name="AutoShape 79">
          <a:extLst>
            <a:ext uri="{FF2B5EF4-FFF2-40B4-BE49-F238E27FC236}">
              <a16:creationId xmlns:a16="http://schemas.microsoft.com/office/drawing/2014/main" id="{00000000-0008-0000-0200-00005E0E0000}"/>
            </a:ext>
          </a:extLst>
        </xdr:cNvPr>
        <xdr:cNvSpPr>
          <a:spLocks noChangeArrowheads="1"/>
        </xdr:cNvSpPr>
      </xdr:nvSpPr>
      <xdr:spPr bwMode="auto">
        <a:xfrm>
          <a:off x="962025" y="1628775"/>
          <a:ext cx="817245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11</xdr:col>
      <xdr:colOff>0</xdr:colOff>
      <xdr:row>13</xdr:row>
      <xdr:rowOff>0</xdr:rowOff>
    </xdr:to>
    <xdr:sp macro="" textlink="">
      <xdr:nvSpPr>
        <xdr:cNvPr id="3683" name="AutoShape 81">
          <a:extLst>
            <a:ext uri="{FF2B5EF4-FFF2-40B4-BE49-F238E27FC236}">
              <a16:creationId xmlns:a16="http://schemas.microsoft.com/office/drawing/2014/main" id="{00000000-0008-0000-0200-0000630E0000}"/>
            </a:ext>
          </a:extLst>
        </xdr:cNvPr>
        <xdr:cNvSpPr>
          <a:spLocks noChangeArrowheads="1"/>
        </xdr:cNvSpPr>
      </xdr:nvSpPr>
      <xdr:spPr bwMode="auto">
        <a:xfrm>
          <a:off x="2209800" y="1924050"/>
          <a:ext cx="69246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2619375</xdr:colOff>
      <xdr:row>13</xdr:row>
      <xdr:rowOff>57150</xdr:rowOff>
    </xdr:from>
    <xdr:to>
      <xdr:col>10</xdr:col>
      <xdr:colOff>3314700</xdr:colOff>
      <xdr:row>17</xdr:row>
      <xdr:rowOff>152400</xdr:rowOff>
    </xdr:to>
    <xdr:grpSp>
      <xdr:nvGrpSpPr>
        <xdr:cNvPr id="3693" name="3692 Grupo">
          <a:hlinkClick xmlns:r="http://schemas.openxmlformats.org/officeDocument/2006/relationships" r:id="rId1"/>
          <a:extLst>
            <a:ext uri="{FF2B5EF4-FFF2-40B4-BE49-F238E27FC236}">
              <a16:creationId xmlns:a16="http://schemas.microsoft.com/office/drawing/2014/main" id="{00000000-0008-0000-0200-00006D0E0000}"/>
            </a:ext>
          </a:extLst>
        </xdr:cNvPr>
        <xdr:cNvGrpSpPr/>
      </xdr:nvGrpSpPr>
      <xdr:grpSpPr>
        <a:xfrm>
          <a:off x="8194675" y="2241550"/>
          <a:ext cx="695325" cy="603250"/>
          <a:chOff x="8372475" y="2257425"/>
          <a:chExt cx="695325" cy="657225"/>
        </a:xfrm>
      </xdr:grpSpPr>
      <xdr:pic>
        <xdr:nvPicPr>
          <xdr:cNvPr id="3698" name="3697 Imagen" descr="Resultado de imagen para home flat icon">
            <a:hlinkClick xmlns:r="http://schemas.openxmlformats.org/officeDocument/2006/relationships" r:id="rId1"/>
            <a:extLst>
              <a:ext uri="{FF2B5EF4-FFF2-40B4-BE49-F238E27FC236}">
                <a16:creationId xmlns:a16="http://schemas.microsoft.com/office/drawing/2014/main" id="{00000000-0008-0000-0200-0000720E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8458200" y="225742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823" name="3822 CuadroTexto">
            <a:extLst>
              <a:ext uri="{FF2B5EF4-FFF2-40B4-BE49-F238E27FC236}">
                <a16:creationId xmlns:a16="http://schemas.microsoft.com/office/drawing/2014/main" id="{00000000-0008-0000-0200-0000EF0E0000}"/>
              </a:ext>
            </a:extLst>
          </xdr:cNvPr>
          <xdr:cNvSpPr txBox="1"/>
        </xdr:nvSpPr>
        <xdr:spPr>
          <a:xfrm>
            <a:off x="8372475" y="268605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b="1">
                <a:solidFill>
                  <a:schemeClr val="accent1">
                    <a:lumMod val="50000"/>
                  </a:schemeClr>
                </a:solidFill>
                <a:latin typeface="Arial Narrow" panose="020B0606020202030204" pitchFamily="34" charset="0"/>
              </a:rPr>
              <a:t>INICIO</a:t>
            </a:r>
          </a:p>
        </xdr:txBody>
      </xdr:sp>
    </xdr:grpSp>
    <xdr:clientData/>
  </xdr:twoCellAnchor>
  <xdr:twoCellAnchor>
    <xdr:from>
      <xdr:col>10</xdr:col>
      <xdr:colOff>28575</xdr:colOff>
      <xdr:row>13</xdr:row>
      <xdr:rowOff>38100</xdr:rowOff>
    </xdr:from>
    <xdr:to>
      <xdr:col>10</xdr:col>
      <xdr:colOff>2714625</xdr:colOff>
      <xdr:row>17</xdr:row>
      <xdr:rowOff>47625</xdr:rowOff>
    </xdr:to>
    <xdr:sp macro="" textlink="$N$15">
      <xdr:nvSpPr>
        <xdr:cNvPr id="3828" name="3827 CuadroTexto">
          <a:extLst>
            <a:ext uri="{FF2B5EF4-FFF2-40B4-BE49-F238E27FC236}">
              <a16:creationId xmlns:a16="http://schemas.microsoft.com/office/drawing/2014/main" id="{00000000-0008-0000-0200-0000F40E0000}"/>
            </a:ext>
          </a:extLst>
        </xdr:cNvPr>
        <xdr:cNvSpPr txBox="1"/>
      </xdr:nvSpPr>
      <xdr:spPr>
        <a:xfrm>
          <a:off x="5943600" y="2209800"/>
          <a:ext cx="2686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DA7534D-1DA4-4076-A2F2-6BA8BF7357EC}" type="TxLink">
            <a:rPr lang="en-US" sz="1400" b="0" i="0" u="none" strike="noStrike">
              <a:solidFill>
                <a:srgbClr val="000000"/>
              </a:solidFill>
              <a:latin typeface="Arial Narrow"/>
            </a:rPr>
            <a:pPr algn="ctr"/>
            <a:t>Por favor digite sus datos generales</a:t>
          </a:fld>
          <a:endParaRPr lang="es-CO" sz="1400"/>
        </a:p>
      </xdr:txBody>
    </xdr:sp>
    <xdr:clientData/>
  </xdr:twoCellAnchor>
  <xdr:twoCellAnchor editAs="oneCell">
    <xdr:from>
      <xdr:col>10</xdr:col>
      <xdr:colOff>2609850</xdr:colOff>
      <xdr:row>2</xdr:row>
      <xdr:rowOff>114300</xdr:rowOff>
    </xdr:from>
    <xdr:to>
      <xdr:col>11</xdr:col>
      <xdr:colOff>27297</xdr:colOff>
      <xdr:row>3</xdr:row>
      <xdr:rowOff>526518</xdr:rowOff>
    </xdr:to>
    <xdr:pic>
      <xdr:nvPicPr>
        <xdr:cNvPr id="1370" name="Imagen 1369">
          <a:extLst>
            <a:ext uri="{FF2B5EF4-FFF2-40B4-BE49-F238E27FC236}">
              <a16:creationId xmlns:a16="http://schemas.microsoft.com/office/drawing/2014/main" id="{00000000-0008-0000-0200-00005A050000}"/>
            </a:ext>
          </a:extLst>
        </xdr:cNvPr>
        <xdr:cNvPicPr>
          <a:picLocks noChangeAspect="1"/>
        </xdr:cNvPicPr>
      </xdr:nvPicPr>
      <xdr:blipFill rotWithShape="1">
        <a:blip xmlns:r="http://schemas.openxmlformats.org/officeDocument/2006/relationships" r:embed="rId3">
          <a:clrChange>
            <a:clrFrom>
              <a:srgbClr val="FFFFFF"/>
            </a:clrFrom>
            <a:clrTo>
              <a:srgbClr val="FFFFFF">
                <a:alpha val="0"/>
              </a:srgbClr>
            </a:clrTo>
          </a:clrChange>
        </a:blip>
        <a:srcRect l="12795" t="17026" r="14142" b="8428"/>
        <a:stretch/>
      </xdr:blipFill>
      <xdr:spPr>
        <a:xfrm>
          <a:off x="8362950" y="257175"/>
          <a:ext cx="798822" cy="596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584198</xdr:colOff>
      <xdr:row>0</xdr:row>
      <xdr:rowOff>0</xdr:rowOff>
    </xdr:from>
    <xdr:to>
      <xdr:col>8</xdr:col>
      <xdr:colOff>105831</xdr:colOff>
      <xdr:row>3</xdr:row>
      <xdr:rowOff>215900</xdr:rowOff>
    </xdr:to>
    <xdr:grpSp>
      <xdr:nvGrpSpPr>
        <xdr:cNvPr id="2" name="1 Grupo">
          <a:hlinkClick xmlns:r="http://schemas.openxmlformats.org/officeDocument/2006/relationships" r:id="rId1"/>
          <a:extLst>
            <a:ext uri="{FF2B5EF4-FFF2-40B4-BE49-F238E27FC236}">
              <a16:creationId xmlns:a16="http://schemas.microsoft.com/office/drawing/2014/main" id="{00000000-0008-0000-0300-000002000000}"/>
            </a:ext>
          </a:extLst>
        </xdr:cNvPr>
        <xdr:cNvGrpSpPr/>
      </xdr:nvGrpSpPr>
      <xdr:grpSpPr>
        <a:xfrm>
          <a:off x="9804398" y="0"/>
          <a:ext cx="690033" cy="698500"/>
          <a:chOff x="8372475" y="2257425"/>
          <a:chExt cx="695325" cy="695325"/>
        </a:xfrm>
      </xdr:grpSpPr>
      <xdr:pic>
        <xdr:nvPicPr>
          <xdr:cNvPr id="3" name="2 Imagen" descr="Resultado de imagen para home flat icon">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8458200" y="225742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3 CuadroTexto">
            <a:extLst>
              <a:ext uri="{FF2B5EF4-FFF2-40B4-BE49-F238E27FC236}">
                <a16:creationId xmlns:a16="http://schemas.microsoft.com/office/drawing/2014/main" id="{00000000-0008-0000-0300-000004000000}"/>
              </a:ext>
            </a:extLst>
          </xdr:cNvPr>
          <xdr:cNvSpPr txBox="1"/>
        </xdr:nvSpPr>
        <xdr:spPr>
          <a:xfrm>
            <a:off x="8372475" y="272415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accent1">
                    <a:lumMod val="50000"/>
                  </a:schemeClr>
                </a:solidFill>
                <a:latin typeface="Arial Narrow" panose="020B0606020202030204" pitchFamily="34" charset="0"/>
              </a:rPr>
              <a:t>INICIO</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autoPageBreaks="0"/>
  </sheetPr>
  <dimension ref="A1:O335"/>
  <sheetViews>
    <sheetView showGridLines="0" topLeftCell="C1" zoomScaleNormal="100" workbookViewId="0">
      <pane ySplit="19" topLeftCell="A71" activePane="bottomLeft" state="frozen"/>
      <selection activeCell="B1" sqref="B1"/>
      <selection pane="bottomLeft" activeCell="L78" sqref="L78"/>
    </sheetView>
  </sheetViews>
  <sheetFormatPr baseColWidth="10" defaultColWidth="11.453125" defaultRowHeight="14" x14ac:dyDescent="0.3"/>
  <cols>
    <col min="1" max="1" width="48.7265625" style="2" hidden="1" customWidth="1"/>
    <col min="2" max="2" width="1.7265625" style="2" hidden="1" customWidth="1"/>
    <col min="3" max="3" width="1.7265625" style="2" customWidth="1"/>
    <col min="4" max="4" width="12.7265625" style="3" customWidth="1"/>
    <col min="5" max="5" width="18.7265625" style="4" customWidth="1"/>
    <col min="6" max="6" width="30.7265625" style="4" customWidth="1"/>
    <col min="7" max="7" width="20.7265625" style="3" customWidth="1"/>
    <col min="8" max="8" width="1.7265625" style="10" customWidth="1"/>
    <col min="9" max="9" width="50.7265625" style="6" customWidth="1"/>
    <col min="10" max="10" width="1.7265625" style="6" customWidth="1"/>
    <col min="11" max="12" width="11.453125" style="2" customWidth="1"/>
    <col min="13" max="16384" width="11.453125" style="2"/>
  </cols>
  <sheetData>
    <row r="1" spans="4:15" ht="8.15" customHeight="1" x14ac:dyDescent="0.3">
      <c r="D1" s="2"/>
      <c r="E1" s="2"/>
      <c r="F1" s="2"/>
      <c r="G1" s="2"/>
      <c r="H1" s="1"/>
      <c r="I1" s="2"/>
      <c r="J1" s="2"/>
    </row>
    <row r="2" spans="4:15" ht="4" customHeight="1" x14ac:dyDescent="0.3">
      <c r="D2" s="2"/>
      <c r="E2" s="2"/>
      <c r="F2" s="2"/>
      <c r="G2" s="2"/>
      <c r="H2" s="2"/>
      <c r="I2" s="2"/>
      <c r="J2" s="2"/>
    </row>
    <row r="3" spans="4:15" ht="15" customHeight="1" x14ac:dyDescent="0.3">
      <c r="D3" s="29" t="s">
        <v>480</v>
      </c>
      <c r="E3" s="30"/>
      <c r="F3" s="30"/>
      <c r="G3" s="50"/>
      <c r="H3" s="50"/>
      <c r="I3" s="152" t="s">
        <v>493</v>
      </c>
      <c r="J3" s="69"/>
      <c r="K3" s="69"/>
      <c r="L3" s="69"/>
    </row>
    <row r="4" spans="4:15" ht="47.25" customHeight="1" x14ac:dyDescent="0.3">
      <c r="D4" s="153" t="s">
        <v>488</v>
      </c>
      <c r="E4" s="153"/>
      <c r="F4" s="153"/>
      <c r="G4" s="153"/>
      <c r="H4" s="153"/>
      <c r="I4" s="152"/>
      <c r="J4" s="69"/>
      <c r="K4" s="69"/>
      <c r="L4" s="69"/>
    </row>
    <row r="5" spans="4:15" ht="4" customHeight="1" x14ac:dyDescent="0.3">
      <c r="D5" s="2"/>
      <c r="E5" s="6"/>
      <c r="F5" s="6"/>
      <c r="G5" s="154"/>
      <c r="H5" s="154"/>
      <c r="I5" s="154"/>
      <c r="J5" s="69"/>
      <c r="K5" s="69"/>
      <c r="L5" s="69"/>
    </row>
    <row r="6" spans="4:15" ht="8.15" customHeight="1" x14ac:dyDescent="0.4">
      <c r="D6" s="31"/>
      <c r="E6" s="31"/>
      <c r="F6" s="31"/>
      <c r="G6" s="31"/>
      <c r="H6" s="31"/>
      <c r="I6" s="31"/>
      <c r="J6" s="31"/>
      <c r="K6" s="31"/>
      <c r="L6" s="31"/>
      <c r="M6" s="31"/>
      <c r="N6" s="31"/>
    </row>
    <row r="7" spans="4:15" x14ac:dyDescent="0.3">
      <c r="D7" s="32" t="s">
        <v>481</v>
      </c>
      <c r="E7" s="32"/>
      <c r="F7" s="32"/>
      <c r="G7" s="32"/>
      <c r="H7" s="32"/>
      <c r="I7" s="32"/>
      <c r="J7" s="32"/>
      <c r="K7" s="32"/>
      <c r="L7" s="32"/>
      <c r="M7" s="32"/>
      <c r="N7" s="32"/>
    </row>
    <row r="8" spans="4:15" ht="4" customHeight="1" x14ac:dyDescent="0.35">
      <c r="D8" s="33"/>
      <c r="E8" s="33"/>
      <c r="F8" s="33"/>
      <c r="G8" s="33"/>
      <c r="H8" s="33"/>
      <c r="I8" s="33"/>
      <c r="J8" s="33"/>
      <c r="K8" s="33"/>
      <c r="L8" s="33"/>
      <c r="M8" s="33"/>
      <c r="N8" s="33"/>
      <c r="O8" s="33"/>
    </row>
    <row r="9" spans="4:15" ht="20.149999999999999" customHeight="1" x14ac:dyDescent="0.3">
      <c r="D9" s="45" t="s">
        <v>482</v>
      </c>
      <c r="E9" s="155"/>
      <c r="F9" s="155"/>
      <c r="G9" s="155"/>
      <c r="H9" s="155"/>
      <c r="I9" s="155"/>
      <c r="J9" s="35"/>
      <c r="K9" s="35"/>
      <c r="L9" s="35"/>
      <c r="M9" s="35"/>
      <c r="N9" s="35"/>
      <c r="O9" s="35"/>
    </row>
    <row r="10" spans="4:15" ht="4" customHeight="1" x14ac:dyDescent="0.3">
      <c r="D10" s="45"/>
      <c r="E10" s="34"/>
      <c r="F10" s="34"/>
      <c r="G10" s="36"/>
      <c r="H10" s="37"/>
      <c r="I10" s="37"/>
      <c r="J10" s="37"/>
      <c r="K10" s="37"/>
      <c r="L10" s="37"/>
      <c r="M10" s="37"/>
      <c r="N10" s="37"/>
      <c r="O10" s="37"/>
    </row>
    <row r="11" spans="4:15" ht="20.149999999999999" customHeight="1" x14ac:dyDescent="0.3">
      <c r="D11" s="45" t="s">
        <v>483</v>
      </c>
      <c r="E11" s="156"/>
      <c r="F11" s="156"/>
      <c r="G11" s="156"/>
      <c r="H11" s="156"/>
      <c r="I11" s="156"/>
      <c r="J11" s="35"/>
      <c r="K11" s="35"/>
      <c r="L11" s="35"/>
      <c r="M11" s="35"/>
      <c r="N11" s="35"/>
    </row>
    <row r="12" spans="4:15" ht="4" customHeight="1" x14ac:dyDescent="0.3">
      <c r="D12" s="34"/>
      <c r="E12" s="34"/>
      <c r="F12" s="34"/>
      <c r="G12" s="1"/>
      <c r="H12" s="38"/>
      <c r="I12" s="39"/>
      <c r="J12" s="39"/>
      <c r="K12" s="39"/>
      <c r="L12" s="39"/>
      <c r="M12" s="40"/>
      <c r="N12" s="40"/>
      <c r="O12" s="40"/>
    </row>
    <row r="13" spans="4:15" ht="20.149999999999999" customHeight="1" x14ac:dyDescent="0.3">
      <c r="D13" s="45" t="s">
        <v>484</v>
      </c>
      <c r="E13" s="35"/>
      <c r="F13" s="157"/>
      <c r="G13" s="157"/>
      <c r="H13" s="157"/>
      <c r="I13" s="157"/>
      <c r="J13" s="41"/>
      <c r="O13" s="40"/>
    </row>
    <row r="14" spans="4:15" ht="8.15" customHeight="1" x14ac:dyDescent="0.3">
      <c r="D14" s="2"/>
      <c r="E14" s="2"/>
      <c r="F14" s="2"/>
      <c r="G14" s="2"/>
      <c r="H14" s="2"/>
      <c r="I14" s="2"/>
      <c r="J14" s="2"/>
    </row>
    <row r="15" spans="4:15" x14ac:dyDescent="0.3">
      <c r="D15" s="43" t="s">
        <v>487</v>
      </c>
      <c r="E15" s="16"/>
      <c r="F15" s="16"/>
      <c r="G15" s="43"/>
      <c r="H15" s="44"/>
      <c r="I15" s="49" t="s">
        <v>491</v>
      </c>
      <c r="J15" s="2"/>
    </row>
    <row r="16" spans="4:15" x14ac:dyDescent="0.3">
      <c r="D16" s="42"/>
      <c r="E16" s="42"/>
      <c r="F16" s="42"/>
      <c r="G16" s="42"/>
      <c r="H16" s="42"/>
      <c r="I16" s="49" t="s">
        <v>492</v>
      </c>
      <c r="J16" s="42"/>
      <c r="K16" s="42"/>
      <c r="L16" s="42"/>
      <c r="M16" s="42"/>
      <c r="N16" s="42"/>
      <c r="O16" s="42"/>
    </row>
    <row r="17" spans="1:10" ht="4" customHeight="1" x14ac:dyDescent="0.3">
      <c r="D17" s="43"/>
      <c r="E17" s="43"/>
      <c r="F17" s="43"/>
      <c r="G17" s="43"/>
      <c r="H17" s="43"/>
      <c r="I17" s="3"/>
      <c r="J17" s="2"/>
    </row>
    <row r="18" spans="1:10" s="4" customFormat="1" ht="13" x14ac:dyDescent="0.3">
      <c r="C18" s="3"/>
      <c r="D18" s="61" t="s">
        <v>489</v>
      </c>
      <c r="E18" s="43"/>
      <c r="F18" s="62"/>
      <c r="G18" s="61"/>
      <c r="H18" s="61"/>
      <c r="I18" s="11"/>
    </row>
    <row r="19" spans="1:10" s="4" customFormat="1" ht="16" customHeight="1" x14ac:dyDescent="0.3">
      <c r="A19" s="5" t="s">
        <v>486</v>
      </c>
      <c r="B19" s="52"/>
      <c r="D19" s="27" t="s">
        <v>485</v>
      </c>
      <c r="E19" s="146" t="s">
        <v>486</v>
      </c>
      <c r="F19" s="146"/>
      <c r="G19" s="68"/>
      <c r="H19" s="68"/>
      <c r="I19" s="68"/>
      <c r="J19" s="28"/>
    </row>
    <row r="20" spans="1:10" s="4" customFormat="1" ht="4" customHeight="1" x14ac:dyDescent="0.3">
      <c r="A20" s="53"/>
      <c r="B20" s="53"/>
      <c r="D20" s="53"/>
      <c r="E20" s="53"/>
      <c r="F20" s="53"/>
      <c r="G20" s="53"/>
      <c r="H20" s="53"/>
      <c r="I20" s="53"/>
      <c r="J20" s="53"/>
    </row>
    <row r="21" spans="1:10" s="4" customFormat="1" ht="13" x14ac:dyDescent="0.3">
      <c r="D21" s="12" t="s">
        <v>491</v>
      </c>
      <c r="E21" s="13"/>
      <c r="F21" s="12"/>
      <c r="G21" s="12"/>
      <c r="H21" s="13"/>
      <c r="I21" s="13"/>
      <c r="J21" s="14"/>
    </row>
    <row r="22" spans="1:10" s="4" customFormat="1" ht="13" x14ac:dyDescent="0.3">
      <c r="C22" s="3"/>
      <c r="D22" s="6"/>
      <c r="E22" s="8"/>
      <c r="F22" s="9"/>
      <c r="G22" s="10"/>
      <c r="H22" s="10"/>
      <c r="I22" s="11"/>
    </row>
    <row r="23" spans="1:10" customFormat="1" ht="14.5" x14ac:dyDescent="0.35">
      <c r="D23" s="147" t="s">
        <v>465</v>
      </c>
      <c r="E23" s="147"/>
      <c r="F23" s="147"/>
      <c r="G23" s="147"/>
      <c r="H23" s="147"/>
      <c r="I23" s="147"/>
      <c r="J23" s="147"/>
    </row>
    <row r="24" spans="1:10" customFormat="1" ht="14.5" x14ac:dyDescent="0.35">
      <c r="D24" s="147" t="s">
        <v>471</v>
      </c>
      <c r="E24" s="147"/>
      <c r="F24" s="147"/>
      <c r="G24" s="147"/>
      <c r="H24" s="147"/>
      <c r="I24" s="147"/>
      <c r="J24" s="147"/>
    </row>
    <row r="25" spans="1:10" customFormat="1" ht="14.5" x14ac:dyDescent="0.35">
      <c r="D25" s="147" t="s">
        <v>467</v>
      </c>
      <c r="E25" s="147"/>
      <c r="F25" s="147"/>
      <c r="G25" s="147"/>
      <c r="H25" s="147"/>
      <c r="I25" s="147"/>
      <c r="J25" s="147"/>
    </row>
    <row r="26" spans="1:10" customFormat="1" ht="14.5" x14ac:dyDescent="0.35">
      <c r="D26" s="147" t="s">
        <v>464</v>
      </c>
      <c r="E26" s="147"/>
      <c r="F26" s="147"/>
      <c r="G26" s="147"/>
      <c r="H26" s="147"/>
      <c r="I26" s="147"/>
      <c r="J26" s="147"/>
    </row>
    <row r="27" spans="1:10" customFormat="1" ht="14.5" x14ac:dyDescent="0.35">
      <c r="D27" s="147" t="s">
        <v>462</v>
      </c>
      <c r="E27" s="147"/>
      <c r="F27" s="147"/>
      <c r="G27" s="147"/>
      <c r="H27" s="147"/>
      <c r="I27" s="147"/>
      <c r="J27" s="147"/>
    </row>
    <row r="28" spans="1:10" customFormat="1" ht="14.5" x14ac:dyDescent="0.35">
      <c r="D28" s="147" t="s">
        <v>477</v>
      </c>
      <c r="E28" s="147"/>
      <c r="F28" s="147"/>
      <c r="G28" s="147"/>
      <c r="H28" s="147"/>
      <c r="I28" s="147"/>
      <c r="J28" s="147"/>
    </row>
    <row r="29" spans="1:10" customFormat="1" ht="14.5" x14ac:dyDescent="0.35">
      <c r="D29" s="147" t="s">
        <v>460</v>
      </c>
      <c r="E29" s="147"/>
      <c r="F29" s="147"/>
      <c r="G29" s="147"/>
      <c r="H29" s="147"/>
      <c r="I29" s="147"/>
      <c r="J29" s="147"/>
    </row>
    <row r="30" spans="1:10" customFormat="1" ht="14.5" x14ac:dyDescent="0.35">
      <c r="D30" s="147" t="s">
        <v>474</v>
      </c>
      <c r="E30" s="147"/>
      <c r="F30" s="147"/>
      <c r="G30" s="147"/>
      <c r="H30" s="147"/>
      <c r="I30" s="147"/>
      <c r="J30" s="147"/>
    </row>
    <row r="31" spans="1:10" customFormat="1" ht="14.5" x14ac:dyDescent="0.35">
      <c r="D31" s="147" t="s">
        <v>456</v>
      </c>
      <c r="E31" s="147"/>
      <c r="F31" s="147"/>
      <c r="G31" s="147"/>
      <c r="H31" s="147"/>
      <c r="I31" s="147"/>
      <c r="J31" s="147"/>
    </row>
    <row r="32" spans="1:10" customFormat="1" ht="14.5" x14ac:dyDescent="0.35">
      <c r="D32" s="147" t="s">
        <v>479</v>
      </c>
      <c r="E32" s="147"/>
      <c r="F32" s="147"/>
      <c r="G32" s="147"/>
      <c r="H32" s="147"/>
      <c r="I32" s="147"/>
      <c r="J32" s="147"/>
    </row>
    <row r="33" spans="1:12" customFormat="1" ht="14.5" x14ac:dyDescent="0.35">
      <c r="D33" s="147" t="s">
        <v>476</v>
      </c>
      <c r="E33" s="147"/>
      <c r="F33" s="147"/>
      <c r="G33" s="147"/>
      <c r="H33" s="147"/>
      <c r="I33" s="147"/>
      <c r="J33" s="147"/>
    </row>
    <row r="34" spans="1:12" customFormat="1" ht="14.5" x14ac:dyDescent="0.35">
      <c r="D34" s="147" t="s">
        <v>463</v>
      </c>
      <c r="E34" s="147"/>
      <c r="F34" s="147"/>
      <c r="G34" s="147"/>
      <c r="H34" s="147"/>
      <c r="I34" s="147"/>
      <c r="J34" s="147"/>
    </row>
    <row r="35" spans="1:12" customFormat="1" ht="14.5" x14ac:dyDescent="0.35">
      <c r="D35" s="147" t="s">
        <v>455</v>
      </c>
      <c r="E35" s="147"/>
      <c r="F35" s="147"/>
      <c r="G35" s="147"/>
      <c r="H35" s="147"/>
      <c r="I35" s="147"/>
      <c r="J35" s="147"/>
    </row>
    <row r="36" spans="1:12" customFormat="1" ht="14.5" x14ac:dyDescent="0.35">
      <c r="D36" s="147" t="s">
        <v>461</v>
      </c>
      <c r="E36" s="147"/>
      <c r="F36" s="147"/>
      <c r="G36" s="147"/>
      <c r="H36" s="147"/>
      <c r="I36" s="147"/>
      <c r="J36" s="147"/>
    </row>
    <row r="37" spans="1:12" customFormat="1" ht="14.5" x14ac:dyDescent="0.35">
      <c r="D37" s="147" t="s">
        <v>459</v>
      </c>
      <c r="E37" s="147"/>
      <c r="F37" s="147"/>
      <c r="G37" s="147"/>
      <c r="H37" s="147"/>
      <c r="I37" s="147"/>
      <c r="J37" s="147"/>
    </row>
    <row r="38" spans="1:12" customFormat="1" ht="14.5" x14ac:dyDescent="0.35">
      <c r="D38" s="147" t="s">
        <v>478</v>
      </c>
      <c r="E38" s="147"/>
      <c r="F38" s="147"/>
      <c r="G38" s="147"/>
      <c r="H38" s="147"/>
      <c r="I38" s="147"/>
      <c r="J38" s="147"/>
    </row>
    <row r="39" spans="1:12" customFormat="1" ht="14.5" x14ac:dyDescent="0.35">
      <c r="D39" s="147" t="s">
        <v>473</v>
      </c>
      <c r="E39" s="147"/>
      <c r="F39" s="147"/>
      <c r="G39" s="147"/>
      <c r="H39" s="147"/>
      <c r="I39" s="147"/>
      <c r="J39" s="147"/>
    </row>
    <row r="40" spans="1:12" customFormat="1" ht="14.5" x14ac:dyDescent="0.35">
      <c r="D40" s="147" t="s">
        <v>454</v>
      </c>
      <c r="E40" s="147"/>
      <c r="F40" s="147"/>
      <c r="G40" s="147"/>
      <c r="H40" s="147"/>
      <c r="I40" s="147"/>
      <c r="J40" s="147"/>
    </row>
    <row r="41" spans="1:12" customFormat="1" ht="14.5" x14ac:dyDescent="0.35">
      <c r="D41" s="147" t="s">
        <v>457</v>
      </c>
      <c r="E41" s="147"/>
      <c r="F41" s="147"/>
      <c r="G41" s="147"/>
      <c r="H41" s="147"/>
      <c r="I41" s="147"/>
      <c r="J41" s="147"/>
    </row>
    <row r="42" spans="1:12" customFormat="1" ht="14.5" x14ac:dyDescent="0.35">
      <c r="D42" s="147" t="s">
        <v>458</v>
      </c>
      <c r="E42" s="147"/>
      <c r="F42" s="147"/>
      <c r="G42" s="147"/>
      <c r="H42" s="147"/>
      <c r="I42" s="147"/>
      <c r="J42" s="147"/>
    </row>
    <row r="43" spans="1:12" customFormat="1" ht="14.5" x14ac:dyDescent="0.35">
      <c r="D43" s="147" t="s">
        <v>468</v>
      </c>
      <c r="E43" s="147"/>
      <c r="F43" s="147"/>
      <c r="G43" s="147"/>
      <c r="H43" s="147"/>
      <c r="I43" s="147"/>
      <c r="J43" s="147"/>
    </row>
    <row r="44" spans="1:12" customFormat="1" ht="14.5" x14ac:dyDescent="0.35">
      <c r="D44" s="147" t="s">
        <v>466</v>
      </c>
      <c r="E44" s="147"/>
      <c r="F44" s="147"/>
      <c r="G44" s="147"/>
      <c r="H44" s="147"/>
      <c r="I44" s="147"/>
      <c r="J44" s="147"/>
    </row>
    <row r="45" spans="1:12" customFormat="1" ht="14.5" x14ac:dyDescent="0.35">
      <c r="D45" s="147" t="s">
        <v>470</v>
      </c>
      <c r="E45" s="147"/>
      <c r="F45" s="147"/>
      <c r="G45" s="147"/>
      <c r="H45" s="147"/>
      <c r="I45" s="147"/>
      <c r="J45" s="147"/>
    </row>
    <row r="46" spans="1:12" s="4" customFormat="1" ht="13" x14ac:dyDescent="0.3">
      <c r="C46" s="3"/>
      <c r="D46" s="6"/>
      <c r="E46" s="8"/>
      <c r="F46" s="9"/>
      <c r="G46" s="10"/>
      <c r="H46" s="10"/>
      <c r="I46" s="11"/>
    </row>
    <row r="47" spans="1:12" s="4" customFormat="1" ht="16" customHeight="1" x14ac:dyDescent="0.3">
      <c r="A47" s="18"/>
      <c r="B47" s="54"/>
      <c r="D47" s="63" t="s">
        <v>465</v>
      </c>
      <c r="E47" s="64"/>
      <c r="F47" s="64"/>
      <c r="G47" s="64"/>
      <c r="H47" s="64"/>
      <c r="I47" s="60"/>
      <c r="J47" s="19"/>
    </row>
    <row r="48" spans="1:12" s="4" customFormat="1" ht="20.149999999999999" customHeight="1" x14ac:dyDescent="0.3">
      <c r="A48" s="21" t="s">
        <v>213</v>
      </c>
      <c r="B48" s="22"/>
      <c r="D48" s="55" t="s">
        <v>212</v>
      </c>
      <c r="E48" s="145" t="s">
        <v>213</v>
      </c>
      <c r="F48" s="145"/>
      <c r="G48" s="56" t="e">
        <f>IF(Voto!#REF!=1,"De acuerdo",IF(Voto!#REF!=2,"En desacuerdo",IF(Voto!#REF!=3,"Abstención","")))</f>
        <v>#REF!</v>
      </c>
      <c r="H48" s="59"/>
      <c r="I48" s="57" t="e">
        <f>Voto!#REF!</f>
        <v>#REF!</v>
      </c>
      <c r="J48" s="4" t="s">
        <v>490</v>
      </c>
      <c r="L48" s="4" t="str">
        <f t="shared" ref="L48:L112" si="0">IF(K48=2,"Por favor justifique su voto","")</f>
        <v/>
      </c>
    </row>
    <row r="49" spans="1:12" s="4" customFormat="1" ht="25.5" customHeight="1" x14ac:dyDescent="0.3">
      <c r="A49" s="20" t="s">
        <v>233</v>
      </c>
      <c r="B49" s="6"/>
      <c r="D49" s="15" t="s">
        <v>494</v>
      </c>
      <c r="E49" s="150" t="s">
        <v>495</v>
      </c>
      <c r="F49" s="151"/>
      <c r="G49" s="56" t="e">
        <f>IF(Voto!#REF!=1,"De acuerdo",IF(Voto!#REF!=2,"En desacuerdo",IF(Voto!#REF!=3,"Abstención","")))</f>
        <v>#REF!</v>
      </c>
      <c r="H49" s="59"/>
      <c r="I49" s="57" t="e">
        <f>Voto!#REF!</f>
        <v>#REF!</v>
      </c>
      <c r="J49" s="4" t="s">
        <v>490</v>
      </c>
      <c r="L49" s="4" t="str">
        <f t="shared" si="0"/>
        <v/>
      </c>
    </row>
    <row r="50" spans="1:12" s="4" customFormat="1" ht="25.5" customHeight="1" x14ac:dyDescent="0.3">
      <c r="A50" s="21" t="s">
        <v>281</v>
      </c>
      <c r="B50" s="22"/>
      <c r="D50" s="55" t="s">
        <v>232</v>
      </c>
      <c r="E50" s="148" t="s">
        <v>233</v>
      </c>
      <c r="F50" s="149"/>
      <c r="G50" s="56" t="e">
        <f>IF(Voto!#REF!=1,"De acuerdo",IF(Voto!#REF!=2,"En desacuerdo",IF(Voto!#REF!=3,"Abstención","")))</f>
        <v>#REF!</v>
      </c>
      <c r="H50" s="59"/>
      <c r="I50" s="57" t="e">
        <f>Voto!#REF!</f>
        <v>#REF!</v>
      </c>
      <c r="J50" s="4" t="s">
        <v>490</v>
      </c>
      <c r="L50" s="4" t="str">
        <f t="shared" si="0"/>
        <v/>
      </c>
    </row>
    <row r="51" spans="1:12" s="4" customFormat="1" ht="25.5" customHeight="1" x14ac:dyDescent="0.3">
      <c r="A51" s="20" t="s">
        <v>423</v>
      </c>
      <c r="B51" s="6"/>
      <c r="D51" s="15" t="s">
        <v>280</v>
      </c>
      <c r="E51" s="150" t="s">
        <v>281</v>
      </c>
      <c r="F51" s="151"/>
      <c r="G51" s="56" t="e">
        <f>IF(Voto!#REF!=1,"De acuerdo",IF(Voto!#REF!=2,"En desacuerdo",IF(Voto!#REF!=3,"Abstención","")))</f>
        <v>#REF!</v>
      </c>
      <c r="H51" s="59"/>
      <c r="I51" s="57" t="e">
        <f>Voto!#REF!</f>
        <v>#REF!</v>
      </c>
      <c r="J51" s="4" t="s">
        <v>490</v>
      </c>
      <c r="L51" s="4" t="str">
        <f t="shared" si="0"/>
        <v/>
      </c>
    </row>
    <row r="52" spans="1:12" s="4" customFormat="1" ht="25.5" customHeight="1" x14ac:dyDescent="0.3">
      <c r="A52" s="21" t="s">
        <v>437</v>
      </c>
      <c r="B52" s="22"/>
      <c r="D52" s="55" t="s">
        <v>422</v>
      </c>
      <c r="E52" s="148" t="s">
        <v>423</v>
      </c>
      <c r="F52" s="149"/>
      <c r="G52" s="56" t="e">
        <f>IF(Voto!#REF!=1,"De acuerdo",IF(Voto!#REF!=2,"En desacuerdo",IF(Voto!#REF!=3,"Abstención","")))</f>
        <v>#REF!</v>
      </c>
      <c r="H52" s="59"/>
      <c r="I52" s="57" t="e">
        <f>Voto!#REF!</f>
        <v>#REF!</v>
      </c>
      <c r="J52" s="4" t="s">
        <v>490</v>
      </c>
      <c r="L52" s="4" t="str">
        <f t="shared" si="0"/>
        <v/>
      </c>
    </row>
    <row r="53" spans="1:12" s="4" customFormat="1" ht="25.5" customHeight="1" x14ac:dyDescent="0.3">
      <c r="A53" s="20" t="s">
        <v>439</v>
      </c>
      <c r="B53" s="6"/>
      <c r="D53" s="15" t="s">
        <v>436</v>
      </c>
      <c r="E53" s="150" t="s">
        <v>437</v>
      </c>
      <c r="F53" s="151"/>
      <c r="G53" s="56" t="e">
        <f>IF(Voto!#REF!=1,"De acuerdo",IF(Voto!#REF!=2,"En desacuerdo",IF(Voto!#REF!=3,"Abstención","")))</f>
        <v>#REF!</v>
      </c>
      <c r="H53" s="59"/>
      <c r="I53" s="57" t="e">
        <f>Voto!#REF!</f>
        <v>#REF!</v>
      </c>
      <c r="J53" s="4" t="s">
        <v>490</v>
      </c>
      <c r="L53" s="4" t="str">
        <f t="shared" si="0"/>
        <v/>
      </c>
    </row>
    <row r="54" spans="1:12" s="4" customFormat="1" ht="25.5" customHeight="1" x14ac:dyDescent="0.3">
      <c r="A54" s="21" t="s">
        <v>441</v>
      </c>
      <c r="B54" s="22"/>
      <c r="D54" s="55" t="s">
        <v>438</v>
      </c>
      <c r="E54" s="148" t="s">
        <v>439</v>
      </c>
      <c r="F54" s="149"/>
      <c r="G54" s="56" t="e">
        <f>IF(Voto!#REF!=1,"De acuerdo",IF(Voto!#REF!=2,"En desacuerdo",IF(Voto!#REF!=3,"Abstención","")))</f>
        <v>#REF!</v>
      </c>
      <c r="H54" s="59"/>
      <c r="I54" s="58" t="e">
        <f>Voto!#REF!</f>
        <v>#REF!</v>
      </c>
      <c r="J54" s="4" t="s">
        <v>490</v>
      </c>
      <c r="L54" s="4" t="str">
        <f t="shared" si="0"/>
        <v/>
      </c>
    </row>
    <row r="55" spans="1:12" s="4" customFormat="1" ht="25.5" customHeight="1" x14ac:dyDescent="0.3">
      <c r="A55" s="20" t="s">
        <v>443</v>
      </c>
      <c r="B55" s="6"/>
      <c r="D55" s="15" t="s">
        <v>440</v>
      </c>
      <c r="E55" s="150" t="s">
        <v>441</v>
      </c>
      <c r="F55" s="151"/>
      <c r="G55" s="56" t="e">
        <f>IF(Voto!#REF!=1,"De acuerdo",IF(Voto!#REF!=2,"En desacuerdo",IF(Voto!#REF!=3,"Abstención","")))</f>
        <v>#REF!</v>
      </c>
      <c r="H55" s="59"/>
      <c r="I55" s="57" t="e">
        <f>Voto!#REF!</f>
        <v>#REF!</v>
      </c>
      <c r="J55" s="4" t="s">
        <v>490</v>
      </c>
      <c r="L55" s="4" t="str">
        <f t="shared" si="0"/>
        <v/>
      </c>
    </row>
    <row r="56" spans="1:12" s="4" customFormat="1" ht="25.5" customHeight="1" x14ac:dyDescent="0.3">
      <c r="A56" s="21" t="s">
        <v>445</v>
      </c>
      <c r="B56" s="22"/>
      <c r="D56" s="55" t="s">
        <v>442</v>
      </c>
      <c r="E56" s="148" t="s">
        <v>443</v>
      </c>
      <c r="F56" s="149"/>
      <c r="G56" s="56" t="e">
        <f>IF(Voto!#REF!=1,"De acuerdo",IF(Voto!#REF!=2,"En desacuerdo",IF(Voto!#REF!=3,"Abstención","")))</f>
        <v>#REF!</v>
      </c>
      <c r="H56" s="59"/>
      <c r="I56" s="57" t="e">
        <f>Voto!#REF!</f>
        <v>#REF!</v>
      </c>
      <c r="J56" s="4" t="s">
        <v>490</v>
      </c>
      <c r="L56" s="4" t="str">
        <f t="shared" si="0"/>
        <v/>
      </c>
    </row>
    <row r="57" spans="1:12" s="4" customFormat="1" ht="25.5" customHeight="1" x14ac:dyDescent="0.3">
      <c r="A57" s="20" t="s">
        <v>447</v>
      </c>
      <c r="B57" s="6"/>
      <c r="D57" s="15" t="s">
        <v>444</v>
      </c>
      <c r="E57" s="150" t="s">
        <v>445</v>
      </c>
      <c r="F57" s="151"/>
      <c r="G57" s="56" t="e">
        <f>IF(Voto!#REF!=1,"De acuerdo",IF(Voto!#REF!=2,"En desacuerdo",IF(Voto!#REF!=3,"Abstención","")))</f>
        <v>#REF!</v>
      </c>
      <c r="H57" s="59"/>
      <c r="I57" s="57" t="e">
        <f>Voto!#REF!</f>
        <v>#REF!</v>
      </c>
      <c r="J57" s="4" t="s">
        <v>490</v>
      </c>
      <c r="L57" s="4" t="str">
        <f t="shared" si="0"/>
        <v/>
      </c>
    </row>
    <row r="58" spans="1:12" s="4" customFormat="1" ht="25.5" customHeight="1" x14ac:dyDescent="0.3">
      <c r="A58" s="21" t="s">
        <v>449</v>
      </c>
      <c r="B58" s="22"/>
      <c r="D58" s="55" t="s">
        <v>446</v>
      </c>
      <c r="E58" s="148" t="s">
        <v>447</v>
      </c>
      <c r="F58" s="149"/>
      <c r="G58" s="56" t="e">
        <f>IF(Voto!#REF!=1,"De acuerdo",IF(Voto!#REF!=2,"En desacuerdo",IF(Voto!#REF!=3,"Abstención","")))</f>
        <v>#REF!</v>
      </c>
      <c r="H58" s="59"/>
      <c r="I58" s="57" t="e">
        <f>Voto!#REF!</f>
        <v>#REF!</v>
      </c>
      <c r="J58" s="4" t="s">
        <v>490</v>
      </c>
      <c r="L58" s="4" t="str">
        <f t="shared" si="0"/>
        <v/>
      </c>
    </row>
    <row r="59" spans="1:12" s="4" customFormat="1" ht="25.5" customHeight="1" x14ac:dyDescent="0.3">
      <c r="A59" s="20" t="s">
        <v>451</v>
      </c>
      <c r="B59" s="6"/>
      <c r="D59" s="15" t="s">
        <v>448</v>
      </c>
      <c r="E59" s="150" t="s">
        <v>449</v>
      </c>
      <c r="F59" s="151"/>
      <c r="G59" s="56" t="e">
        <f>IF(Voto!#REF!=1,"De acuerdo",IF(Voto!#REF!=2,"En desacuerdo",IF(Voto!#REF!=3,"Abstención","")))</f>
        <v>#REF!</v>
      </c>
      <c r="H59" s="59"/>
      <c r="I59" s="57" t="e">
        <f>Voto!#REF!</f>
        <v>#REF!</v>
      </c>
      <c r="J59" s="4" t="s">
        <v>490</v>
      </c>
      <c r="L59" s="4" t="str">
        <f t="shared" si="0"/>
        <v/>
      </c>
    </row>
    <row r="60" spans="1:12" s="4" customFormat="1" ht="25.5" customHeight="1" x14ac:dyDescent="0.3">
      <c r="A60" s="21"/>
      <c r="B60" s="22"/>
      <c r="D60" s="55" t="s">
        <v>450</v>
      </c>
      <c r="E60" s="148" t="s">
        <v>451</v>
      </c>
      <c r="F60" s="149"/>
      <c r="G60" s="56" t="e">
        <f>IF(Voto!#REF!=1,"De acuerdo",IF(Voto!#REF!=2,"En desacuerdo",IF(Voto!#REF!=3,"Abstención","")))</f>
        <v>#REF!</v>
      </c>
      <c r="H60" s="59"/>
      <c r="I60" s="57" t="e">
        <f>Voto!#REF!</f>
        <v>#REF!</v>
      </c>
      <c r="L60" s="4" t="str">
        <f t="shared" si="0"/>
        <v/>
      </c>
    </row>
    <row r="61" spans="1:12" s="4" customFormat="1" ht="16" customHeight="1" x14ac:dyDescent="0.3">
      <c r="A61" s="24"/>
      <c r="B61" s="25"/>
      <c r="D61" s="63" t="s">
        <v>471</v>
      </c>
      <c r="E61" s="64"/>
      <c r="F61" s="64"/>
      <c r="G61" s="64" t="e">
        <f>IF(Voto!#REF!=1,"De acuerdo",IF(Voto!#REF!=2,"En desacuerdo",IF(Voto!#REF!=3,"Abstención","")))</f>
        <v>#REF!</v>
      </c>
      <c r="H61" s="64"/>
      <c r="I61" s="60" t="e">
        <f>Voto!#REF!</f>
        <v>#REF!</v>
      </c>
      <c r="J61" s="19" t="s">
        <v>490</v>
      </c>
      <c r="L61" s="4" t="str">
        <f t="shared" si="0"/>
        <v/>
      </c>
    </row>
    <row r="62" spans="1:12" s="4" customFormat="1" ht="26" x14ac:dyDescent="0.3">
      <c r="A62" s="21" t="s">
        <v>7</v>
      </c>
      <c r="B62" s="22"/>
      <c r="D62" s="55" t="s">
        <v>6</v>
      </c>
      <c r="E62" s="145" t="s">
        <v>7</v>
      </c>
      <c r="F62" s="145"/>
      <c r="G62" s="56" t="e">
        <f>IF(Voto!#REF!=1,"De acuerdo",IF(Voto!#REF!=2,"En desacuerdo",IF(Voto!#REF!=3,"Abstención","")))</f>
        <v>#REF!</v>
      </c>
      <c r="H62" s="59"/>
      <c r="I62" s="57" t="e">
        <f>Voto!#REF!</f>
        <v>#REF!</v>
      </c>
      <c r="J62" s="4" t="s">
        <v>490</v>
      </c>
      <c r="L62" s="4" t="str">
        <f t="shared" si="0"/>
        <v/>
      </c>
    </row>
    <row r="63" spans="1:12" s="4" customFormat="1" ht="20.149999999999999" customHeight="1" x14ac:dyDescent="0.3">
      <c r="A63" s="20" t="s">
        <v>75</v>
      </c>
      <c r="B63" s="6"/>
      <c r="D63" s="15" t="s">
        <v>74</v>
      </c>
      <c r="E63" s="144" t="s">
        <v>75</v>
      </c>
      <c r="F63" s="144"/>
      <c r="G63" s="56" t="e">
        <f>IF(Voto!#REF!=1,"De acuerdo",IF(Voto!#REF!=2,"En desacuerdo",IF(Voto!#REF!=3,"Abstención","")))</f>
        <v>#REF!</v>
      </c>
      <c r="H63" s="59"/>
      <c r="I63" s="57" t="e">
        <f>Voto!#REF!</f>
        <v>#REF!</v>
      </c>
      <c r="J63" s="4" t="s">
        <v>490</v>
      </c>
      <c r="L63" s="4" t="str">
        <f t="shared" si="0"/>
        <v/>
      </c>
    </row>
    <row r="64" spans="1:12" s="4" customFormat="1" ht="20.149999999999999" customHeight="1" x14ac:dyDescent="0.3">
      <c r="A64" s="21" t="s">
        <v>125</v>
      </c>
      <c r="B64" s="22"/>
      <c r="D64" s="55" t="s">
        <v>124</v>
      </c>
      <c r="E64" s="145" t="s">
        <v>125</v>
      </c>
      <c r="F64" s="145"/>
      <c r="G64" s="56" t="e">
        <f>IF(Voto!#REF!=1,"De acuerdo",IF(Voto!#REF!=2,"En desacuerdo",IF(Voto!#REF!=3,"Abstención","")))</f>
        <v>#REF!</v>
      </c>
      <c r="H64" s="59"/>
      <c r="I64" s="57" t="e">
        <f>Voto!#REF!</f>
        <v>#REF!</v>
      </c>
      <c r="J64" s="4" t="s">
        <v>490</v>
      </c>
      <c r="L64" s="4" t="str">
        <f t="shared" si="0"/>
        <v/>
      </c>
    </row>
    <row r="65" spans="1:12" s="4" customFormat="1" ht="39" x14ac:dyDescent="0.3">
      <c r="A65" s="20" t="s">
        <v>129</v>
      </c>
      <c r="B65" s="6"/>
      <c r="D65" s="15" t="s">
        <v>128</v>
      </c>
      <c r="E65" s="144" t="s">
        <v>129</v>
      </c>
      <c r="F65" s="144"/>
      <c r="G65" s="56" t="e">
        <f>IF(Voto!#REF!=1,"De acuerdo",IF(Voto!#REF!=2,"En desacuerdo",IF(Voto!#REF!=3,"Abstención","")))</f>
        <v>#REF!</v>
      </c>
      <c r="H65" s="59"/>
      <c r="I65" s="57" t="e">
        <f>Voto!#REF!</f>
        <v>#REF!</v>
      </c>
      <c r="J65" s="4" t="s">
        <v>490</v>
      </c>
      <c r="L65" s="4" t="str">
        <f t="shared" si="0"/>
        <v/>
      </c>
    </row>
    <row r="66" spans="1:12" s="4" customFormat="1" ht="20.149999999999999" customHeight="1" x14ac:dyDescent="0.3">
      <c r="A66" s="21" t="s">
        <v>295</v>
      </c>
      <c r="B66" s="22"/>
      <c r="D66" s="55" t="s">
        <v>294</v>
      </c>
      <c r="E66" s="145" t="s">
        <v>295</v>
      </c>
      <c r="F66" s="145"/>
      <c r="G66" s="56" t="e">
        <f>IF(Voto!#REF!=1,"De acuerdo",IF(Voto!#REF!=2,"En desacuerdo",IF(Voto!#REF!=3,"Abstención","")))</f>
        <v>#REF!</v>
      </c>
      <c r="H66" s="59"/>
      <c r="I66" s="57" t="e">
        <f>Voto!#REF!</f>
        <v>#REF!</v>
      </c>
      <c r="J66" s="4" t="s">
        <v>490</v>
      </c>
      <c r="L66" s="4" t="str">
        <f t="shared" si="0"/>
        <v/>
      </c>
    </row>
    <row r="67" spans="1:12" s="4" customFormat="1" ht="26" x14ac:dyDescent="0.3">
      <c r="A67" s="20" t="s">
        <v>297</v>
      </c>
      <c r="B67" s="6"/>
      <c r="D67" s="15" t="s">
        <v>296</v>
      </c>
      <c r="E67" s="144" t="s">
        <v>297</v>
      </c>
      <c r="F67" s="144"/>
      <c r="G67" s="56" t="e">
        <f>IF(Voto!#REF!=1,"De acuerdo",IF(Voto!#REF!=2,"En desacuerdo",IF(Voto!#REF!=3,"Abstención","")))</f>
        <v>#REF!</v>
      </c>
      <c r="H67" s="59"/>
      <c r="I67" s="57" t="e">
        <f>Voto!#REF!</f>
        <v>#REF!</v>
      </c>
      <c r="J67" s="4" t="s">
        <v>490</v>
      </c>
      <c r="L67" s="4" t="str">
        <f t="shared" si="0"/>
        <v/>
      </c>
    </row>
    <row r="68" spans="1:12" s="4" customFormat="1" ht="39" x14ac:dyDescent="0.3">
      <c r="A68" s="21" t="s">
        <v>337</v>
      </c>
      <c r="B68" s="22"/>
      <c r="D68" s="55" t="s">
        <v>336</v>
      </c>
      <c r="E68" s="145" t="s">
        <v>337</v>
      </c>
      <c r="F68" s="145"/>
      <c r="G68" s="56" t="e">
        <f>IF(Voto!#REF!=1,"De acuerdo",IF(Voto!#REF!=2,"En desacuerdo",IF(Voto!#REF!=3,"Abstención","")))</f>
        <v>#REF!</v>
      </c>
      <c r="H68" s="59"/>
      <c r="I68" s="57" t="e">
        <f>Voto!#REF!</f>
        <v>#REF!</v>
      </c>
      <c r="J68" s="4" t="s">
        <v>490</v>
      </c>
      <c r="L68" s="4" t="str">
        <f t="shared" si="0"/>
        <v/>
      </c>
    </row>
    <row r="69" spans="1:12" s="4" customFormat="1" ht="16" customHeight="1" x14ac:dyDescent="0.3">
      <c r="A69" s="7"/>
      <c r="B69" s="25"/>
      <c r="D69" s="63" t="s">
        <v>467</v>
      </c>
      <c r="E69" s="64"/>
      <c r="F69" s="64"/>
      <c r="G69" s="64" t="e">
        <f>IF(Voto!#REF!=1,"De acuerdo",IF(Voto!#REF!=2,"En desacuerdo",IF(Voto!#REF!=3,"Abstención","")))</f>
        <v>#REF!</v>
      </c>
      <c r="H69" s="64"/>
      <c r="I69" s="60" t="e">
        <f>Voto!#REF!</f>
        <v>#REF!</v>
      </c>
      <c r="J69" s="19" t="s">
        <v>490</v>
      </c>
      <c r="L69" s="4" t="str">
        <f t="shared" si="0"/>
        <v/>
      </c>
    </row>
    <row r="70" spans="1:12" s="4" customFormat="1" ht="20.149999999999999" customHeight="1" x14ac:dyDescent="0.3">
      <c r="A70" s="21" t="s">
        <v>53</v>
      </c>
      <c r="B70" s="22"/>
      <c r="D70" s="55" t="s">
        <v>52</v>
      </c>
      <c r="E70" s="145" t="s">
        <v>53</v>
      </c>
      <c r="F70" s="145"/>
      <c r="G70" s="56" t="e">
        <f>IF(Voto!#REF!=1,"De acuerdo",IF(Voto!#REF!=2,"En desacuerdo",IF(Voto!#REF!=3,"Abstención","")))</f>
        <v>#REF!</v>
      </c>
      <c r="H70" s="59"/>
      <c r="I70" s="57" t="e">
        <f>Voto!#REF!</f>
        <v>#REF!</v>
      </c>
      <c r="J70" s="4" t="s">
        <v>490</v>
      </c>
      <c r="L70" s="4" t="str">
        <f t="shared" si="0"/>
        <v/>
      </c>
    </row>
    <row r="71" spans="1:12" s="4" customFormat="1" ht="16" customHeight="1" x14ac:dyDescent="0.3">
      <c r="A71" s="7"/>
      <c r="B71" s="25"/>
      <c r="D71" s="63" t="s">
        <v>464</v>
      </c>
      <c r="E71" s="64"/>
      <c r="F71" s="64"/>
      <c r="G71" s="64" t="e">
        <f>IF(Voto!#REF!=1,"De acuerdo",IF(Voto!#REF!=2,"En desacuerdo",IF(Voto!#REF!=3,"Abstención","")))</f>
        <v>#REF!</v>
      </c>
      <c r="H71" s="64"/>
      <c r="I71" s="60" t="e">
        <f>Voto!#REF!</f>
        <v>#REF!</v>
      </c>
      <c r="J71" s="19" t="s">
        <v>490</v>
      </c>
      <c r="L71" s="4" t="str">
        <f t="shared" si="0"/>
        <v/>
      </c>
    </row>
    <row r="72" spans="1:12" s="4" customFormat="1" ht="26" x14ac:dyDescent="0.3">
      <c r="A72" s="21" t="s">
        <v>33</v>
      </c>
      <c r="B72" s="22"/>
      <c r="D72" s="55" t="s">
        <v>32</v>
      </c>
      <c r="E72" s="145" t="s">
        <v>33</v>
      </c>
      <c r="F72" s="145"/>
      <c r="G72" s="56" t="e">
        <f>IF(Voto!#REF!=1,"De acuerdo",IF(Voto!#REF!=2,"En desacuerdo",IF(Voto!#REF!=3,"Abstención","")))</f>
        <v>#REF!</v>
      </c>
      <c r="H72" s="59"/>
      <c r="I72" s="57" t="e">
        <f>Voto!#REF!</f>
        <v>#REF!</v>
      </c>
      <c r="J72" s="4" t="s">
        <v>490</v>
      </c>
      <c r="L72" s="4" t="str">
        <f t="shared" si="0"/>
        <v/>
      </c>
    </row>
    <row r="73" spans="1:12" s="4" customFormat="1" ht="26" x14ac:dyDescent="0.3">
      <c r="A73" s="20" t="s">
        <v>35</v>
      </c>
      <c r="B73" s="6"/>
      <c r="D73" s="15" t="s">
        <v>34</v>
      </c>
      <c r="E73" s="144" t="s">
        <v>35</v>
      </c>
      <c r="F73" s="144"/>
      <c r="G73" s="56" t="e">
        <f>IF(Voto!#REF!=1,"De acuerdo",IF(Voto!#REF!=2,"En desacuerdo",IF(Voto!#REF!=3,"Abstención","")))</f>
        <v>#REF!</v>
      </c>
      <c r="H73" s="59"/>
      <c r="I73" s="57" t="e">
        <f>Voto!#REF!</f>
        <v>#REF!</v>
      </c>
      <c r="J73" s="4" t="s">
        <v>490</v>
      </c>
      <c r="L73" s="4" t="str">
        <f t="shared" si="0"/>
        <v/>
      </c>
    </row>
    <row r="74" spans="1:12" s="4" customFormat="1" ht="26" x14ac:dyDescent="0.3">
      <c r="A74" s="21" t="s">
        <v>79</v>
      </c>
      <c r="B74" s="22"/>
      <c r="D74" s="55" t="s">
        <v>78</v>
      </c>
      <c r="E74" s="145" t="s">
        <v>79</v>
      </c>
      <c r="F74" s="145"/>
      <c r="G74" s="56" t="e">
        <f>IF(Voto!#REF!=1,"De acuerdo",IF(Voto!#REF!=2,"En desacuerdo",IF(Voto!#REF!=3,"Abstención","")))</f>
        <v>#REF!</v>
      </c>
      <c r="H74" s="59"/>
      <c r="I74" s="57" t="e">
        <f>Voto!#REF!</f>
        <v>#REF!</v>
      </c>
      <c r="J74" s="4" t="s">
        <v>490</v>
      </c>
      <c r="L74" s="4" t="str">
        <f t="shared" si="0"/>
        <v/>
      </c>
    </row>
    <row r="75" spans="1:12" s="4" customFormat="1" ht="52" x14ac:dyDescent="0.3">
      <c r="A75" s="20" t="s">
        <v>165</v>
      </c>
      <c r="B75" s="6"/>
      <c r="D75" s="15" t="s">
        <v>164</v>
      </c>
      <c r="E75" s="144" t="s">
        <v>165</v>
      </c>
      <c r="F75" s="144"/>
      <c r="G75" s="56" t="e">
        <f>IF(Voto!#REF!=1,"De acuerdo",IF(Voto!#REF!=2,"En desacuerdo",IF(Voto!#REF!=3,"Abstención","")))</f>
        <v>#REF!</v>
      </c>
      <c r="H75" s="59"/>
      <c r="I75" s="57" t="e">
        <f>Voto!#REF!</f>
        <v>#REF!</v>
      </c>
      <c r="J75" s="4" t="s">
        <v>490</v>
      </c>
      <c r="L75" s="4" t="str">
        <f t="shared" si="0"/>
        <v/>
      </c>
    </row>
    <row r="76" spans="1:12" s="4" customFormat="1" ht="16" customHeight="1" x14ac:dyDescent="0.3">
      <c r="A76" s="7"/>
      <c r="B76" s="25"/>
      <c r="D76" s="63" t="s">
        <v>462</v>
      </c>
      <c r="E76" s="64"/>
      <c r="F76" s="64"/>
      <c r="G76" s="64" t="e">
        <f>IF(Voto!#REF!=1,"De acuerdo",IF(Voto!#REF!=2,"En desacuerdo",IF(Voto!#REF!=3,"Abstención","")))</f>
        <v>#REF!</v>
      </c>
      <c r="H76" s="64"/>
      <c r="I76" s="60" t="e">
        <f>Voto!#REF!</f>
        <v>#REF!</v>
      </c>
      <c r="J76" s="19" t="s">
        <v>490</v>
      </c>
      <c r="L76" s="4" t="str">
        <f t="shared" si="0"/>
        <v/>
      </c>
    </row>
    <row r="77" spans="1:12" s="4" customFormat="1" ht="26" x14ac:dyDescent="0.3">
      <c r="A77" s="21" t="s">
        <v>289</v>
      </c>
      <c r="B77" s="22"/>
      <c r="D77" s="55" t="s">
        <v>288</v>
      </c>
      <c r="E77" s="145" t="s">
        <v>289</v>
      </c>
      <c r="F77" s="145"/>
      <c r="G77" s="56" t="e">
        <f>IF(Voto!#REF!=1,"De acuerdo",IF(Voto!#REF!=2,"En desacuerdo",IF(Voto!#REF!=3,"Abstención","")))</f>
        <v>#REF!</v>
      </c>
      <c r="H77" s="59"/>
      <c r="I77" s="57" t="e">
        <f>Voto!#REF!</f>
        <v>#REF!</v>
      </c>
      <c r="J77" s="4" t="s">
        <v>490</v>
      </c>
      <c r="L77" s="4" t="str">
        <f t="shared" si="0"/>
        <v/>
      </c>
    </row>
    <row r="78" spans="1:12" s="4" customFormat="1" ht="16" customHeight="1" x14ac:dyDescent="0.3">
      <c r="A78" s="7"/>
      <c r="B78" s="25"/>
      <c r="D78" s="63" t="s">
        <v>477</v>
      </c>
      <c r="E78" s="64"/>
      <c r="F78" s="64"/>
      <c r="G78" s="64" t="e">
        <f>IF(Voto!#REF!=1,"De acuerdo",IF(Voto!#REF!=2,"En desacuerdo",IF(Voto!#REF!=3,"Abstención","")))</f>
        <v>#REF!</v>
      </c>
      <c r="H78" s="64"/>
      <c r="I78" s="60" t="e">
        <f>Voto!#REF!</f>
        <v>#REF!</v>
      </c>
      <c r="J78" s="19" t="s">
        <v>490</v>
      </c>
      <c r="L78" s="4" t="str">
        <f t="shared" si="0"/>
        <v/>
      </c>
    </row>
    <row r="79" spans="1:12" s="4" customFormat="1" ht="26" x14ac:dyDescent="0.3">
      <c r="A79" s="21" t="s">
        <v>201</v>
      </c>
      <c r="B79" s="22"/>
      <c r="D79" s="55" t="s">
        <v>200</v>
      </c>
      <c r="E79" s="145" t="s">
        <v>201</v>
      </c>
      <c r="F79" s="145"/>
      <c r="G79" s="56" t="e">
        <f>IF(Voto!#REF!=1,"De acuerdo",IF(Voto!#REF!=2,"En desacuerdo",IF(Voto!#REF!=3,"Abstención","")))</f>
        <v>#REF!</v>
      </c>
      <c r="H79" s="59"/>
      <c r="I79" s="57" t="e">
        <f>Voto!#REF!</f>
        <v>#REF!</v>
      </c>
      <c r="J79" s="4" t="s">
        <v>490</v>
      </c>
      <c r="L79" s="4" t="str">
        <f t="shared" si="0"/>
        <v/>
      </c>
    </row>
    <row r="80" spans="1:12" s="4" customFormat="1" ht="39" x14ac:dyDescent="0.3">
      <c r="A80" s="20" t="s">
        <v>203</v>
      </c>
      <c r="B80" s="6"/>
      <c r="D80" s="15" t="s">
        <v>202</v>
      </c>
      <c r="E80" s="144" t="s">
        <v>203</v>
      </c>
      <c r="F80" s="144"/>
      <c r="G80" s="56" t="e">
        <f>IF(Voto!#REF!=1,"De acuerdo",IF(Voto!#REF!=2,"En desacuerdo",IF(Voto!#REF!=3,"Abstención","")))</f>
        <v>#REF!</v>
      </c>
      <c r="H80" s="59"/>
      <c r="I80" s="57" t="e">
        <f>Voto!#REF!</f>
        <v>#REF!</v>
      </c>
      <c r="J80" s="4" t="s">
        <v>490</v>
      </c>
      <c r="L80" s="4" t="str">
        <f t="shared" si="0"/>
        <v/>
      </c>
    </row>
    <row r="81" spans="1:12" s="4" customFormat="1" ht="52" x14ac:dyDescent="0.3">
      <c r="A81" s="21" t="s">
        <v>391</v>
      </c>
      <c r="B81" s="22"/>
      <c r="D81" s="55" t="s">
        <v>390</v>
      </c>
      <c r="E81" s="145" t="s">
        <v>391</v>
      </c>
      <c r="F81" s="145"/>
      <c r="G81" s="56" t="e">
        <f>IF(Voto!#REF!=1,"De acuerdo",IF(Voto!#REF!=2,"En desacuerdo",IF(Voto!#REF!=3,"Abstención","")))</f>
        <v>#REF!</v>
      </c>
      <c r="H81" s="59"/>
      <c r="I81" s="57" t="e">
        <f>Voto!#REF!</f>
        <v>#REF!</v>
      </c>
      <c r="J81" s="4" t="s">
        <v>490</v>
      </c>
      <c r="L81" s="4" t="str">
        <f t="shared" si="0"/>
        <v/>
      </c>
    </row>
    <row r="82" spans="1:12" s="4" customFormat="1" ht="16" customHeight="1" x14ac:dyDescent="0.3">
      <c r="A82" s="7"/>
      <c r="B82" s="25"/>
      <c r="D82" s="63" t="s">
        <v>460</v>
      </c>
      <c r="E82" s="64"/>
      <c r="F82" s="64"/>
      <c r="G82" s="64" t="e">
        <f>IF(Voto!#REF!=1,"De acuerdo",IF(Voto!#REF!=2,"En desacuerdo",IF(Voto!#REF!=3,"Abstención","")))</f>
        <v>#REF!</v>
      </c>
      <c r="H82" s="64"/>
      <c r="I82" s="60" t="e">
        <f>Voto!#REF!</f>
        <v>#REF!</v>
      </c>
      <c r="J82" s="19" t="s">
        <v>490</v>
      </c>
      <c r="L82" s="4" t="str">
        <f t="shared" si="0"/>
        <v/>
      </c>
    </row>
    <row r="83" spans="1:12" s="4" customFormat="1" ht="39" x14ac:dyDescent="0.3">
      <c r="A83" s="21" t="s">
        <v>3</v>
      </c>
      <c r="B83" s="22"/>
      <c r="D83" s="55" t="s">
        <v>2</v>
      </c>
      <c r="E83" s="145" t="s">
        <v>3</v>
      </c>
      <c r="F83" s="145"/>
      <c r="G83" s="56" t="e">
        <f>IF(Voto!#REF!=1,"De acuerdo",IF(Voto!#REF!=2,"En desacuerdo",IF(Voto!#REF!=3,"Abstención","")))</f>
        <v>#REF!</v>
      </c>
      <c r="H83" s="59"/>
      <c r="I83" s="57" t="e">
        <f>Voto!#REF!</f>
        <v>#REF!</v>
      </c>
      <c r="J83" s="4" t="s">
        <v>490</v>
      </c>
      <c r="L83" s="4" t="str">
        <f t="shared" si="0"/>
        <v/>
      </c>
    </row>
    <row r="84" spans="1:12" s="4" customFormat="1" ht="26" x14ac:dyDescent="0.3">
      <c r="A84" s="20" t="s">
        <v>41</v>
      </c>
      <c r="B84" s="6"/>
      <c r="D84" s="15" t="s">
        <v>40</v>
      </c>
      <c r="E84" s="144" t="s">
        <v>41</v>
      </c>
      <c r="F84" s="144"/>
      <c r="G84" s="56" t="e">
        <f>IF(Voto!#REF!=1,"De acuerdo",IF(Voto!#REF!=2,"En desacuerdo",IF(Voto!#REF!=3,"Abstención","")))</f>
        <v>#REF!</v>
      </c>
      <c r="H84" s="59"/>
      <c r="I84" s="57" t="e">
        <f>Voto!#REF!</f>
        <v>#REF!</v>
      </c>
      <c r="J84" s="4" t="s">
        <v>490</v>
      </c>
      <c r="L84" s="4" t="str">
        <f t="shared" si="0"/>
        <v/>
      </c>
    </row>
    <row r="85" spans="1:12" s="4" customFormat="1" ht="39" x14ac:dyDescent="0.3">
      <c r="A85" s="21" t="s">
        <v>43</v>
      </c>
      <c r="B85" s="22"/>
      <c r="D85" s="55" t="s">
        <v>42</v>
      </c>
      <c r="E85" s="145" t="s">
        <v>43</v>
      </c>
      <c r="F85" s="145"/>
      <c r="G85" s="56" t="e">
        <f>IF(Voto!#REF!=1,"De acuerdo",IF(Voto!#REF!=2,"En desacuerdo",IF(Voto!#REF!=3,"Abstención","")))</f>
        <v>#REF!</v>
      </c>
      <c r="H85" s="59"/>
      <c r="I85" s="57" t="e">
        <f>Voto!#REF!</f>
        <v>#REF!</v>
      </c>
      <c r="J85" s="4" t="s">
        <v>490</v>
      </c>
      <c r="L85" s="4" t="str">
        <f t="shared" si="0"/>
        <v/>
      </c>
    </row>
    <row r="86" spans="1:12" s="4" customFormat="1" ht="39" x14ac:dyDescent="0.3">
      <c r="A86" s="20" t="s">
        <v>65</v>
      </c>
      <c r="B86" s="6"/>
      <c r="D86" s="15" t="s">
        <v>64</v>
      </c>
      <c r="E86" s="144" t="s">
        <v>65</v>
      </c>
      <c r="F86" s="144"/>
      <c r="G86" s="56" t="e">
        <f>IF(Voto!#REF!=1,"De acuerdo",IF(Voto!#REF!=2,"En desacuerdo",IF(Voto!#REF!=3,"Abstención","")))</f>
        <v>#REF!</v>
      </c>
      <c r="H86" s="59"/>
      <c r="I86" s="57" t="e">
        <f>Voto!#REF!</f>
        <v>#REF!</v>
      </c>
      <c r="J86" s="4" t="s">
        <v>490</v>
      </c>
      <c r="L86" s="4" t="str">
        <f t="shared" si="0"/>
        <v/>
      </c>
    </row>
    <row r="87" spans="1:12" s="4" customFormat="1" ht="39" x14ac:dyDescent="0.3">
      <c r="A87" s="21" t="s">
        <v>77</v>
      </c>
      <c r="B87" s="22"/>
      <c r="D87" s="55" t="s">
        <v>76</v>
      </c>
      <c r="E87" s="145" t="s">
        <v>77</v>
      </c>
      <c r="F87" s="145"/>
      <c r="G87" s="56" t="e">
        <f>IF(Voto!#REF!=1,"De acuerdo",IF(Voto!#REF!=2,"En desacuerdo",IF(Voto!#REF!=3,"Abstención","")))</f>
        <v>#REF!</v>
      </c>
      <c r="H87" s="59"/>
      <c r="I87" s="57" t="e">
        <f>Voto!#REF!</f>
        <v>#REF!</v>
      </c>
      <c r="J87" s="4" t="s">
        <v>490</v>
      </c>
      <c r="L87" s="4" t="str">
        <f t="shared" si="0"/>
        <v/>
      </c>
    </row>
    <row r="88" spans="1:12" s="4" customFormat="1" ht="26" x14ac:dyDescent="0.3">
      <c r="A88" s="20" t="s">
        <v>97</v>
      </c>
      <c r="B88" s="6"/>
      <c r="D88" s="15" t="s">
        <v>96</v>
      </c>
      <c r="E88" s="144" t="s">
        <v>97</v>
      </c>
      <c r="F88" s="144"/>
      <c r="G88" s="56" t="e">
        <f>IF(Voto!#REF!=1,"De acuerdo",IF(Voto!#REF!=2,"En desacuerdo",IF(Voto!#REF!=3,"Abstención","")))</f>
        <v>#REF!</v>
      </c>
      <c r="H88" s="59"/>
      <c r="I88" s="57" t="e">
        <f>Voto!#REF!</f>
        <v>#REF!</v>
      </c>
      <c r="J88" s="4" t="s">
        <v>490</v>
      </c>
      <c r="L88" s="4" t="str">
        <f t="shared" si="0"/>
        <v/>
      </c>
    </row>
    <row r="89" spans="1:12" s="4" customFormat="1" ht="39" x14ac:dyDescent="0.3">
      <c r="A89" s="21" t="s">
        <v>105</v>
      </c>
      <c r="B89" s="22"/>
      <c r="D89" s="55" t="s">
        <v>104</v>
      </c>
      <c r="E89" s="145" t="s">
        <v>105</v>
      </c>
      <c r="F89" s="145"/>
      <c r="G89" s="56" t="e">
        <f>IF(Voto!#REF!=1,"De acuerdo",IF(Voto!#REF!=2,"En desacuerdo",IF(Voto!#REF!=3,"Abstención","")))</f>
        <v>#REF!</v>
      </c>
      <c r="H89" s="59"/>
      <c r="I89" s="57" t="e">
        <f>Voto!#REF!</f>
        <v>#REF!</v>
      </c>
      <c r="J89" s="4" t="s">
        <v>490</v>
      </c>
      <c r="L89" s="4" t="str">
        <f t="shared" si="0"/>
        <v/>
      </c>
    </row>
    <row r="90" spans="1:12" s="4" customFormat="1" ht="26" x14ac:dyDescent="0.3">
      <c r="A90" s="20" t="s">
        <v>107</v>
      </c>
      <c r="B90" s="6"/>
      <c r="D90" s="15" t="s">
        <v>106</v>
      </c>
      <c r="E90" s="144" t="s">
        <v>107</v>
      </c>
      <c r="F90" s="144"/>
      <c r="G90" s="56" t="e">
        <f>IF(Voto!#REF!=1,"De acuerdo",IF(Voto!#REF!=2,"En desacuerdo",IF(Voto!#REF!=3,"Abstención","")))</f>
        <v>#REF!</v>
      </c>
      <c r="H90" s="59"/>
      <c r="I90" s="57" t="e">
        <f>Voto!#REF!</f>
        <v>#REF!</v>
      </c>
      <c r="J90" s="4" t="s">
        <v>490</v>
      </c>
      <c r="L90" s="4" t="str">
        <f t="shared" si="0"/>
        <v/>
      </c>
    </row>
    <row r="91" spans="1:12" s="4" customFormat="1" ht="26" x14ac:dyDescent="0.3">
      <c r="A91" s="21" t="s">
        <v>109</v>
      </c>
      <c r="B91" s="22"/>
      <c r="D91" s="55" t="s">
        <v>108</v>
      </c>
      <c r="E91" s="145" t="s">
        <v>109</v>
      </c>
      <c r="F91" s="145"/>
      <c r="G91" s="56" t="e">
        <f>IF(Voto!#REF!=1,"De acuerdo",IF(Voto!#REF!=2,"En desacuerdo",IF(Voto!#REF!=3,"Abstención","")))</f>
        <v>#REF!</v>
      </c>
      <c r="H91" s="59"/>
      <c r="I91" s="57" t="e">
        <f>Voto!#REF!</f>
        <v>#REF!</v>
      </c>
      <c r="J91" s="4" t="s">
        <v>490</v>
      </c>
      <c r="L91" s="4" t="str">
        <f t="shared" si="0"/>
        <v/>
      </c>
    </row>
    <row r="92" spans="1:12" s="4" customFormat="1" ht="26" x14ac:dyDescent="0.3">
      <c r="A92" s="20" t="s">
        <v>115</v>
      </c>
      <c r="B92" s="6"/>
      <c r="D92" s="15" t="s">
        <v>114</v>
      </c>
      <c r="E92" s="144" t="s">
        <v>115</v>
      </c>
      <c r="F92" s="144"/>
      <c r="G92" s="56" t="e">
        <f>IF(Voto!#REF!=1,"De acuerdo",IF(Voto!#REF!=2,"En desacuerdo",IF(Voto!#REF!=3,"Abstención","")))</f>
        <v>#REF!</v>
      </c>
      <c r="H92" s="59"/>
      <c r="I92" s="57" t="e">
        <f>Voto!#REF!</f>
        <v>#REF!</v>
      </c>
      <c r="J92" s="4" t="s">
        <v>490</v>
      </c>
      <c r="L92" s="4" t="str">
        <f t="shared" si="0"/>
        <v/>
      </c>
    </row>
    <row r="93" spans="1:12" s="4" customFormat="1" ht="39" x14ac:dyDescent="0.3">
      <c r="A93" s="21" t="s">
        <v>117</v>
      </c>
      <c r="B93" s="22"/>
      <c r="D93" s="55" t="s">
        <v>116</v>
      </c>
      <c r="E93" s="145" t="s">
        <v>117</v>
      </c>
      <c r="F93" s="145"/>
      <c r="G93" s="56" t="e">
        <f>IF(Voto!#REF!=1,"De acuerdo",IF(Voto!#REF!=2,"En desacuerdo",IF(Voto!#REF!=3,"Abstención","")))</f>
        <v>#REF!</v>
      </c>
      <c r="H93" s="59"/>
      <c r="I93" s="57" t="e">
        <f>Voto!#REF!</f>
        <v>#REF!</v>
      </c>
      <c r="J93" s="4" t="s">
        <v>490</v>
      </c>
      <c r="L93" s="4" t="str">
        <f t="shared" si="0"/>
        <v/>
      </c>
    </row>
    <row r="94" spans="1:12" s="4" customFormat="1" ht="20.149999999999999" customHeight="1" x14ac:dyDescent="0.3">
      <c r="A94" s="20" t="s">
        <v>123</v>
      </c>
      <c r="B94" s="6"/>
      <c r="D94" s="15" t="s">
        <v>122</v>
      </c>
      <c r="E94" s="144" t="s">
        <v>123</v>
      </c>
      <c r="F94" s="144"/>
      <c r="G94" s="56" t="e">
        <f>IF(Voto!#REF!=1,"De acuerdo",IF(Voto!#REF!=2,"En desacuerdo",IF(Voto!#REF!=3,"Abstención","")))</f>
        <v>#REF!</v>
      </c>
      <c r="H94" s="59"/>
      <c r="I94" s="57" t="e">
        <f>Voto!#REF!</f>
        <v>#REF!</v>
      </c>
      <c r="J94" s="4" t="s">
        <v>490</v>
      </c>
      <c r="L94" s="4" t="str">
        <f t="shared" si="0"/>
        <v/>
      </c>
    </row>
    <row r="95" spans="1:12" s="4" customFormat="1" ht="39" x14ac:dyDescent="0.3">
      <c r="A95" s="21" t="s">
        <v>149</v>
      </c>
      <c r="B95" s="22"/>
      <c r="D95" s="55" t="s">
        <v>148</v>
      </c>
      <c r="E95" s="145" t="s">
        <v>149</v>
      </c>
      <c r="F95" s="145"/>
      <c r="G95" s="56" t="e">
        <f>IF(Voto!#REF!=1,"De acuerdo",IF(Voto!#REF!=2,"En desacuerdo",IF(Voto!#REF!=3,"Abstención","")))</f>
        <v>#REF!</v>
      </c>
      <c r="H95" s="59"/>
      <c r="I95" s="57" t="e">
        <f>Voto!#REF!</f>
        <v>#REF!</v>
      </c>
      <c r="J95" s="4" t="s">
        <v>490</v>
      </c>
      <c r="L95" s="4" t="str">
        <f t="shared" si="0"/>
        <v/>
      </c>
    </row>
    <row r="96" spans="1:12" s="4" customFormat="1" ht="26" x14ac:dyDescent="0.3">
      <c r="A96" s="20" t="s">
        <v>157</v>
      </c>
      <c r="B96" s="6"/>
      <c r="D96" s="15" t="s">
        <v>156</v>
      </c>
      <c r="E96" s="144" t="s">
        <v>157</v>
      </c>
      <c r="F96" s="144"/>
      <c r="G96" s="56" t="e">
        <f>IF(Voto!#REF!=1,"De acuerdo",IF(Voto!#REF!=2,"En desacuerdo",IF(Voto!#REF!=3,"Abstención","")))</f>
        <v>#REF!</v>
      </c>
      <c r="H96" s="59"/>
      <c r="I96" s="57" t="e">
        <f>Voto!#REF!</f>
        <v>#REF!</v>
      </c>
      <c r="J96" s="4" t="s">
        <v>490</v>
      </c>
      <c r="L96" s="4" t="str">
        <f t="shared" si="0"/>
        <v/>
      </c>
    </row>
    <row r="97" spans="1:12" s="4" customFormat="1" ht="52" x14ac:dyDescent="0.3">
      <c r="A97" s="21" t="s">
        <v>159</v>
      </c>
      <c r="B97" s="22"/>
      <c r="D97" s="55" t="s">
        <v>158</v>
      </c>
      <c r="E97" s="145" t="s">
        <v>159</v>
      </c>
      <c r="F97" s="145"/>
      <c r="G97" s="56" t="e">
        <f>IF(Voto!#REF!=1,"De acuerdo",IF(Voto!#REF!=2,"En desacuerdo",IF(Voto!#REF!=3,"Abstención","")))</f>
        <v>#REF!</v>
      </c>
      <c r="H97" s="59"/>
      <c r="I97" s="57" t="e">
        <f>Voto!#REF!</f>
        <v>#REF!</v>
      </c>
      <c r="J97" s="4" t="s">
        <v>490</v>
      </c>
      <c r="L97" s="4" t="str">
        <f t="shared" si="0"/>
        <v/>
      </c>
    </row>
    <row r="98" spans="1:12" s="4" customFormat="1" ht="26" x14ac:dyDescent="0.3">
      <c r="A98" s="20" t="s">
        <v>207</v>
      </c>
      <c r="B98" s="6"/>
      <c r="D98" s="15" t="s">
        <v>206</v>
      </c>
      <c r="E98" s="144" t="s">
        <v>207</v>
      </c>
      <c r="F98" s="144"/>
      <c r="G98" s="56" t="e">
        <f>IF(Voto!#REF!=1,"De acuerdo",IF(Voto!#REF!=2,"En desacuerdo",IF(Voto!#REF!=3,"Abstención","")))</f>
        <v>#REF!</v>
      </c>
      <c r="H98" s="59"/>
      <c r="I98" s="57" t="e">
        <f>Voto!#REF!</f>
        <v>#REF!</v>
      </c>
      <c r="J98" s="4" t="s">
        <v>490</v>
      </c>
      <c r="L98" s="4" t="str">
        <f t="shared" si="0"/>
        <v/>
      </c>
    </row>
    <row r="99" spans="1:12" s="4" customFormat="1" ht="20.149999999999999" customHeight="1" x14ac:dyDescent="0.3">
      <c r="A99" s="21" t="s">
        <v>209</v>
      </c>
      <c r="B99" s="22"/>
      <c r="D99" s="55" t="s">
        <v>208</v>
      </c>
      <c r="E99" s="145" t="s">
        <v>209</v>
      </c>
      <c r="F99" s="145"/>
      <c r="G99" s="56" t="e">
        <f>IF(Voto!#REF!=1,"De acuerdo",IF(Voto!#REF!=2,"En desacuerdo",IF(Voto!#REF!=3,"Abstención","")))</f>
        <v>#REF!</v>
      </c>
      <c r="H99" s="59"/>
      <c r="I99" s="57" t="e">
        <f>Voto!#REF!</f>
        <v>#REF!</v>
      </c>
      <c r="J99" s="4" t="s">
        <v>490</v>
      </c>
      <c r="L99" s="4" t="str">
        <f t="shared" si="0"/>
        <v/>
      </c>
    </row>
    <row r="100" spans="1:12" s="4" customFormat="1" ht="26" x14ac:dyDescent="0.3">
      <c r="A100" s="20" t="s">
        <v>215</v>
      </c>
      <c r="B100" s="6"/>
      <c r="D100" s="15" t="s">
        <v>214</v>
      </c>
      <c r="E100" s="144" t="s">
        <v>215</v>
      </c>
      <c r="F100" s="144"/>
      <c r="G100" s="56" t="e">
        <f>IF(Voto!#REF!=1,"De acuerdo",IF(Voto!#REF!=2,"En desacuerdo",IF(Voto!#REF!=3,"Abstención","")))</f>
        <v>#REF!</v>
      </c>
      <c r="H100" s="59"/>
      <c r="I100" s="57" t="e">
        <f>Voto!#REF!</f>
        <v>#REF!</v>
      </c>
      <c r="J100" s="4" t="s">
        <v>490</v>
      </c>
      <c r="L100" s="4" t="str">
        <f t="shared" si="0"/>
        <v/>
      </c>
    </row>
    <row r="101" spans="1:12" s="4" customFormat="1" ht="26" x14ac:dyDescent="0.3">
      <c r="A101" s="21" t="s">
        <v>231</v>
      </c>
      <c r="B101" s="22"/>
      <c r="D101" s="55" t="s">
        <v>230</v>
      </c>
      <c r="E101" s="145" t="s">
        <v>231</v>
      </c>
      <c r="F101" s="145"/>
      <c r="G101" s="56" t="e">
        <f>IF(Voto!#REF!=1,"De acuerdo",IF(Voto!#REF!=2,"En desacuerdo",IF(Voto!#REF!=3,"Abstención","")))</f>
        <v>#REF!</v>
      </c>
      <c r="H101" s="59"/>
      <c r="I101" s="57" t="e">
        <f>Voto!#REF!</f>
        <v>#REF!</v>
      </c>
      <c r="J101" s="4" t="s">
        <v>490</v>
      </c>
      <c r="L101" s="4" t="str">
        <f t="shared" si="0"/>
        <v/>
      </c>
    </row>
    <row r="102" spans="1:12" s="4" customFormat="1" ht="26" x14ac:dyDescent="0.3">
      <c r="A102" s="20" t="s">
        <v>359</v>
      </c>
      <c r="B102" s="6"/>
      <c r="D102" s="15" t="s">
        <v>358</v>
      </c>
      <c r="E102" s="144" t="s">
        <v>359</v>
      </c>
      <c r="F102" s="144"/>
      <c r="G102" s="56" t="e">
        <f>IF(Voto!#REF!=1,"De acuerdo",IF(Voto!#REF!=2,"En desacuerdo",IF(Voto!#REF!=3,"Abstención","")))</f>
        <v>#REF!</v>
      </c>
      <c r="H102" s="59"/>
      <c r="I102" s="57" t="e">
        <f>Voto!#REF!</f>
        <v>#REF!</v>
      </c>
      <c r="J102" s="4" t="s">
        <v>490</v>
      </c>
      <c r="L102" s="4" t="str">
        <f t="shared" si="0"/>
        <v/>
      </c>
    </row>
    <row r="103" spans="1:12" s="4" customFormat="1" ht="39" x14ac:dyDescent="0.3">
      <c r="A103" s="21" t="s">
        <v>373</v>
      </c>
      <c r="B103" s="22"/>
      <c r="D103" s="55" t="s">
        <v>372</v>
      </c>
      <c r="E103" s="145" t="s">
        <v>373</v>
      </c>
      <c r="F103" s="145"/>
      <c r="G103" s="56" t="e">
        <f>IF(Voto!#REF!=1,"De acuerdo",IF(Voto!#REF!=2,"En desacuerdo",IF(Voto!#REF!=3,"Abstención","")))</f>
        <v>#REF!</v>
      </c>
      <c r="H103" s="59"/>
      <c r="I103" s="57" t="e">
        <f>Voto!#REF!</f>
        <v>#REF!</v>
      </c>
      <c r="J103" s="4" t="s">
        <v>490</v>
      </c>
      <c r="L103" s="4" t="str">
        <f t="shared" si="0"/>
        <v/>
      </c>
    </row>
    <row r="104" spans="1:12" s="4" customFormat="1" ht="39" x14ac:dyDescent="0.3">
      <c r="A104" s="20" t="s">
        <v>375</v>
      </c>
      <c r="B104" s="6"/>
      <c r="D104" s="15" t="s">
        <v>374</v>
      </c>
      <c r="E104" s="144" t="s">
        <v>375</v>
      </c>
      <c r="F104" s="144"/>
      <c r="G104" s="56" t="e">
        <f>IF(Voto!#REF!=1,"De acuerdo",IF(Voto!#REF!=2,"En desacuerdo",IF(Voto!#REF!=3,"Abstención","")))</f>
        <v>#REF!</v>
      </c>
      <c r="H104" s="59"/>
      <c r="I104" s="57" t="e">
        <f>Voto!#REF!</f>
        <v>#REF!</v>
      </c>
      <c r="J104" s="4" t="s">
        <v>490</v>
      </c>
      <c r="L104" s="4" t="str">
        <f t="shared" si="0"/>
        <v/>
      </c>
    </row>
    <row r="105" spans="1:12" s="4" customFormat="1" ht="52" x14ac:dyDescent="0.3">
      <c r="A105" s="21" t="s">
        <v>377</v>
      </c>
      <c r="B105" s="22"/>
      <c r="D105" s="55" t="s">
        <v>376</v>
      </c>
      <c r="E105" s="145" t="s">
        <v>377</v>
      </c>
      <c r="F105" s="145"/>
      <c r="G105" s="56" t="e">
        <f>IF(Voto!#REF!=1,"De acuerdo",IF(Voto!#REF!=2,"En desacuerdo",IF(Voto!#REF!=3,"Abstención","")))</f>
        <v>#REF!</v>
      </c>
      <c r="H105" s="59"/>
      <c r="I105" s="57" t="e">
        <f>Voto!#REF!</f>
        <v>#REF!</v>
      </c>
      <c r="J105" s="4" t="s">
        <v>490</v>
      </c>
      <c r="L105" s="4" t="str">
        <f t="shared" si="0"/>
        <v/>
      </c>
    </row>
    <row r="106" spans="1:12" s="4" customFormat="1" ht="52" x14ac:dyDescent="0.3">
      <c r="A106" s="20" t="s">
        <v>427</v>
      </c>
      <c r="B106" s="6"/>
      <c r="D106" s="15" t="s">
        <v>426</v>
      </c>
      <c r="E106" s="144" t="s">
        <v>427</v>
      </c>
      <c r="F106" s="144"/>
      <c r="G106" s="56" t="e">
        <f>IF(Voto!#REF!=1,"De acuerdo",IF(Voto!#REF!=2,"En desacuerdo",IF(Voto!#REF!=3,"Abstención","")))</f>
        <v>#REF!</v>
      </c>
      <c r="H106" s="59"/>
      <c r="I106" s="57" t="e">
        <f>Voto!#REF!</f>
        <v>#REF!</v>
      </c>
      <c r="J106" s="4" t="s">
        <v>490</v>
      </c>
      <c r="L106" s="4" t="str">
        <f t="shared" si="0"/>
        <v/>
      </c>
    </row>
    <row r="107" spans="1:12" s="4" customFormat="1" ht="52" x14ac:dyDescent="0.3">
      <c r="A107" s="21" t="s">
        <v>429</v>
      </c>
      <c r="B107" s="22"/>
      <c r="D107" s="55" t="s">
        <v>428</v>
      </c>
      <c r="E107" s="145" t="s">
        <v>429</v>
      </c>
      <c r="F107" s="145"/>
      <c r="G107" s="56" t="e">
        <f>IF(Voto!#REF!=1,"De acuerdo",IF(Voto!#REF!=2,"En desacuerdo",IF(Voto!#REF!=3,"Abstención","")))</f>
        <v>#REF!</v>
      </c>
      <c r="H107" s="59"/>
      <c r="I107" s="57" t="e">
        <f>Voto!#REF!</f>
        <v>#REF!</v>
      </c>
      <c r="J107" s="4" t="s">
        <v>490</v>
      </c>
      <c r="L107" s="4" t="str">
        <f t="shared" si="0"/>
        <v/>
      </c>
    </row>
    <row r="108" spans="1:12" s="4" customFormat="1" ht="52" x14ac:dyDescent="0.3">
      <c r="A108" s="20" t="s">
        <v>431</v>
      </c>
      <c r="B108" s="6"/>
      <c r="D108" s="15" t="s">
        <v>430</v>
      </c>
      <c r="E108" s="144" t="s">
        <v>431</v>
      </c>
      <c r="F108" s="144"/>
      <c r="G108" s="56" t="e">
        <f>IF(Voto!#REF!=1,"De acuerdo",IF(Voto!#REF!=2,"En desacuerdo",IF(Voto!#REF!=3,"Abstención","")))</f>
        <v>#REF!</v>
      </c>
      <c r="H108" s="59"/>
      <c r="I108" s="57" t="e">
        <f>Voto!#REF!</f>
        <v>#REF!</v>
      </c>
      <c r="J108" s="4" t="s">
        <v>490</v>
      </c>
      <c r="L108" s="4" t="str">
        <f t="shared" si="0"/>
        <v/>
      </c>
    </row>
    <row r="109" spans="1:12" s="4" customFormat="1" ht="16" customHeight="1" x14ac:dyDescent="0.3">
      <c r="A109" s="7"/>
      <c r="B109" s="25"/>
      <c r="D109" s="63" t="s">
        <v>474</v>
      </c>
      <c r="E109" s="64"/>
      <c r="F109" s="64"/>
      <c r="G109" s="64" t="e">
        <f>IF(Voto!#REF!=1,"De acuerdo",IF(Voto!#REF!=2,"En desacuerdo",IF(Voto!#REF!=3,"Abstención","")))</f>
        <v>#REF!</v>
      </c>
      <c r="H109" s="64"/>
      <c r="I109" s="60" t="e">
        <f>Voto!#REF!</f>
        <v>#REF!</v>
      </c>
      <c r="J109" s="19" t="s">
        <v>490</v>
      </c>
      <c r="L109" s="4" t="str">
        <f t="shared" si="0"/>
        <v/>
      </c>
    </row>
    <row r="110" spans="1:12" s="4" customFormat="1" ht="39" x14ac:dyDescent="0.3">
      <c r="A110" s="21" t="s">
        <v>67</v>
      </c>
      <c r="B110" s="22"/>
      <c r="D110" s="55" t="s">
        <v>66</v>
      </c>
      <c r="E110" s="145" t="s">
        <v>67</v>
      </c>
      <c r="F110" s="145"/>
      <c r="G110" s="56" t="e">
        <f>IF(Voto!#REF!=1,"De acuerdo",IF(Voto!#REF!=2,"En desacuerdo",IF(Voto!#REF!=3,"Abstención","")))</f>
        <v>#REF!</v>
      </c>
      <c r="H110" s="59"/>
      <c r="I110" s="57" t="e">
        <f>Voto!#REF!</f>
        <v>#REF!</v>
      </c>
      <c r="J110" s="4" t="s">
        <v>490</v>
      </c>
      <c r="L110" s="4" t="str">
        <f t="shared" si="0"/>
        <v/>
      </c>
    </row>
    <row r="111" spans="1:12" s="4" customFormat="1" ht="26" x14ac:dyDescent="0.3">
      <c r="A111" s="20" t="s">
        <v>99</v>
      </c>
      <c r="B111" s="6"/>
      <c r="D111" s="15" t="s">
        <v>98</v>
      </c>
      <c r="E111" s="144" t="s">
        <v>99</v>
      </c>
      <c r="F111" s="144"/>
      <c r="G111" s="56" t="e">
        <f>IF(Voto!#REF!=1,"De acuerdo",IF(Voto!#REF!=2,"En desacuerdo",IF(Voto!#REF!=3,"Abstención","")))</f>
        <v>#REF!</v>
      </c>
      <c r="H111" s="59"/>
      <c r="I111" s="57" t="e">
        <f>Voto!#REF!</f>
        <v>#REF!</v>
      </c>
      <c r="J111" s="4" t="s">
        <v>490</v>
      </c>
      <c r="L111" s="4" t="str">
        <f t="shared" si="0"/>
        <v/>
      </c>
    </row>
    <row r="112" spans="1:12" s="4" customFormat="1" ht="26" x14ac:dyDescent="0.3">
      <c r="A112" s="21" t="s">
        <v>139</v>
      </c>
      <c r="B112" s="22"/>
      <c r="D112" s="55" t="s">
        <v>138</v>
      </c>
      <c r="E112" s="145" t="s">
        <v>139</v>
      </c>
      <c r="F112" s="145"/>
      <c r="G112" s="56" t="e">
        <f>IF(Voto!#REF!=1,"De acuerdo",IF(Voto!#REF!=2,"En desacuerdo",IF(Voto!#REF!=3,"Abstención","")))</f>
        <v>#REF!</v>
      </c>
      <c r="H112" s="59"/>
      <c r="I112" s="57" t="e">
        <f>Voto!#REF!</f>
        <v>#REF!</v>
      </c>
      <c r="J112" s="4" t="s">
        <v>490</v>
      </c>
      <c r="L112" s="4" t="str">
        <f t="shared" si="0"/>
        <v/>
      </c>
    </row>
    <row r="113" spans="1:12" s="4" customFormat="1" ht="52" x14ac:dyDescent="0.3">
      <c r="A113" s="20" t="s">
        <v>245</v>
      </c>
      <c r="B113" s="6"/>
      <c r="D113" s="15" t="s">
        <v>244</v>
      </c>
      <c r="E113" s="144" t="s">
        <v>245</v>
      </c>
      <c r="F113" s="144"/>
      <c r="G113" s="56" t="e">
        <f>IF(Voto!#REF!=1,"De acuerdo",IF(Voto!#REF!=2,"En desacuerdo",IF(Voto!#REF!=3,"Abstención","")))</f>
        <v>#REF!</v>
      </c>
      <c r="H113" s="59"/>
      <c r="I113" s="57" t="e">
        <f>Voto!#REF!</f>
        <v>#REF!</v>
      </c>
      <c r="J113" s="4" t="s">
        <v>490</v>
      </c>
      <c r="L113" s="4" t="str">
        <f t="shared" ref="L113:L177" si="1">IF(K113=2,"Por favor justifique su voto","")</f>
        <v/>
      </c>
    </row>
    <row r="114" spans="1:12" s="4" customFormat="1" ht="39" x14ac:dyDescent="0.3">
      <c r="A114" s="21" t="s">
        <v>247</v>
      </c>
      <c r="B114" s="22"/>
      <c r="D114" s="55" t="s">
        <v>246</v>
      </c>
      <c r="E114" s="145" t="s">
        <v>247</v>
      </c>
      <c r="F114" s="145"/>
      <c r="G114" s="56" t="e">
        <f>IF(Voto!#REF!=1,"De acuerdo",IF(Voto!#REF!=2,"En desacuerdo",IF(Voto!#REF!=3,"Abstención","")))</f>
        <v>#REF!</v>
      </c>
      <c r="H114" s="59"/>
      <c r="I114" s="57" t="e">
        <f>Voto!#REF!</f>
        <v>#REF!</v>
      </c>
      <c r="J114" s="4" t="s">
        <v>490</v>
      </c>
      <c r="L114" s="4" t="str">
        <f t="shared" si="1"/>
        <v/>
      </c>
    </row>
    <row r="115" spans="1:12" s="4" customFormat="1" ht="26" x14ac:dyDescent="0.3">
      <c r="A115" s="20" t="s">
        <v>397</v>
      </c>
      <c r="B115" s="6"/>
      <c r="D115" s="15" t="s">
        <v>396</v>
      </c>
      <c r="E115" s="144" t="s">
        <v>397</v>
      </c>
      <c r="F115" s="144"/>
      <c r="G115" s="56" t="e">
        <f>IF(Voto!#REF!=1,"De acuerdo",IF(Voto!#REF!=2,"En desacuerdo",IF(Voto!#REF!=3,"Abstención","")))</f>
        <v>#REF!</v>
      </c>
      <c r="H115" s="59"/>
      <c r="I115" s="57" t="e">
        <f>Voto!#REF!</f>
        <v>#REF!</v>
      </c>
      <c r="J115" s="4" t="s">
        <v>490</v>
      </c>
      <c r="L115" s="4" t="str">
        <f t="shared" si="1"/>
        <v/>
      </c>
    </row>
    <row r="116" spans="1:12" s="4" customFormat="1" ht="26" x14ac:dyDescent="0.3">
      <c r="A116" s="21" t="s">
        <v>409</v>
      </c>
      <c r="B116" s="22"/>
      <c r="D116" s="55" t="s">
        <v>408</v>
      </c>
      <c r="E116" s="145" t="s">
        <v>409</v>
      </c>
      <c r="F116" s="145"/>
      <c r="G116" s="56" t="e">
        <f>IF(Voto!#REF!=1,"De acuerdo",IF(Voto!#REF!=2,"En desacuerdo",IF(Voto!#REF!=3,"Abstención","")))</f>
        <v>#REF!</v>
      </c>
      <c r="H116" s="59"/>
      <c r="I116" s="57" t="e">
        <f>Voto!#REF!</f>
        <v>#REF!</v>
      </c>
      <c r="J116" s="4" t="s">
        <v>490</v>
      </c>
      <c r="L116" s="4" t="str">
        <f t="shared" si="1"/>
        <v/>
      </c>
    </row>
    <row r="117" spans="1:12" s="4" customFormat="1" ht="39" x14ac:dyDescent="0.3">
      <c r="A117" s="20" t="s">
        <v>435</v>
      </c>
      <c r="B117" s="6"/>
      <c r="D117" s="15" t="s">
        <v>434</v>
      </c>
      <c r="E117" s="144" t="s">
        <v>435</v>
      </c>
      <c r="F117" s="144"/>
      <c r="G117" s="56" t="e">
        <f>IF(Voto!#REF!=1,"De acuerdo",IF(Voto!#REF!=2,"En desacuerdo",IF(Voto!#REF!=3,"Abstención","")))</f>
        <v>#REF!</v>
      </c>
      <c r="H117" s="59"/>
      <c r="I117" s="57" t="e">
        <f>Voto!#REF!</f>
        <v>#REF!</v>
      </c>
      <c r="J117" s="4" t="s">
        <v>490</v>
      </c>
      <c r="L117" s="4" t="str">
        <f t="shared" si="1"/>
        <v/>
      </c>
    </row>
    <row r="118" spans="1:12" s="4" customFormat="1" ht="16" customHeight="1" x14ac:dyDescent="0.3">
      <c r="A118" s="7"/>
      <c r="B118" s="25"/>
      <c r="D118" s="63" t="s">
        <v>456</v>
      </c>
      <c r="E118" s="64"/>
      <c r="F118" s="64"/>
      <c r="G118" s="64" t="e">
        <f>IF(Voto!#REF!=1,"De acuerdo",IF(Voto!#REF!=2,"En desacuerdo",IF(Voto!#REF!=3,"Abstención","")))</f>
        <v>#REF!</v>
      </c>
      <c r="H118" s="64"/>
      <c r="I118" s="60" t="e">
        <f>Voto!#REF!</f>
        <v>#REF!</v>
      </c>
      <c r="J118" s="19" t="s">
        <v>490</v>
      </c>
      <c r="L118" s="4" t="str">
        <f t="shared" si="1"/>
        <v/>
      </c>
    </row>
    <row r="119" spans="1:12" s="4" customFormat="1" ht="20.149999999999999" customHeight="1" x14ac:dyDescent="0.3">
      <c r="A119" s="21" t="s">
        <v>91</v>
      </c>
      <c r="B119" s="22"/>
      <c r="D119" s="55" t="s">
        <v>90</v>
      </c>
      <c r="E119" s="145" t="s">
        <v>91</v>
      </c>
      <c r="F119" s="145"/>
      <c r="G119" s="56" t="e">
        <f>IF(Voto!#REF!=1,"De acuerdo",IF(Voto!#REF!=2,"En desacuerdo",IF(Voto!#REF!=3,"Abstención","")))</f>
        <v>#REF!</v>
      </c>
      <c r="H119" s="59"/>
      <c r="I119" s="57" t="e">
        <f>Voto!#REF!</f>
        <v>#REF!</v>
      </c>
      <c r="J119" s="4" t="s">
        <v>490</v>
      </c>
      <c r="L119" s="4" t="str">
        <f t="shared" si="1"/>
        <v/>
      </c>
    </row>
    <row r="120" spans="1:12" s="4" customFormat="1" ht="26" x14ac:dyDescent="0.3">
      <c r="A120" s="20" t="s">
        <v>93</v>
      </c>
      <c r="B120" s="6"/>
      <c r="D120" s="15" t="s">
        <v>92</v>
      </c>
      <c r="E120" s="144" t="s">
        <v>93</v>
      </c>
      <c r="F120" s="144"/>
      <c r="G120" s="56" t="e">
        <f>IF(Voto!#REF!=1,"De acuerdo",IF(Voto!#REF!=2,"En desacuerdo",IF(Voto!#REF!=3,"Abstención","")))</f>
        <v>#REF!</v>
      </c>
      <c r="H120" s="59"/>
      <c r="I120" s="57" t="e">
        <f>Voto!#REF!</f>
        <v>#REF!</v>
      </c>
      <c r="J120" s="4" t="s">
        <v>490</v>
      </c>
      <c r="L120" s="4" t="str">
        <f t="shared" si="1"/>
        <v/>
      </c>
    </row>
    <row r="121" spans="1:12" s="4" customFormat="1" ht="20.149999999999999" customHeight="1" x14ac:dyDescent="0.3">
      <c r="A121" s="21" t="s">
        <v>119</v>
      </c>
      <c r="B121" s="22"/>
      <c r="D121" s="55" t="s">
        <v>118</v>
      </c>
      <c r="E121" s="145" t="s">
        <v>119</v>
      </c>
      <c r="F121" s="145"/>
      <c r="G121" s="56" t="e">
        <f>IF(Voto!#REF!=1,"De acuerdo",IF(Voto!#REF!=2,"En desacuerdo",IF(Voto!#REF!=3,"Abstención","")))</f>
        <v>#REF!</v>
      </c>
      <c r="H121" s="59"/>
      <c r="I121" s="57" t="e">
        <f>Voto!#REF!</f>
        <v>#REF!</v>
      </c>
      <c r="J121" s="4" t="s">
        <v>490</v>
      </c>
      <c r="L121" s="4" t="str">
        <f t="shared" si="1"/>
        <v/>
      </c>
    </row>
    <row r="122" spans="1:12" s="4" customFormat="1" ht="26" x14ac:dyDescent="0.3">
      <c r="A122" s="20" t="s">
        <v>137</v>
      </c>
      <c r="B122" s="6"/>
      <c r="D122" s="15" t="s">
        <v>136</v>
      </c>
      <c r="E122" s="144" t="s">
        <v>137</v>
      </c>
      <c r="F122" s="144"/>
      <c r="G122" s="56" t="e">
        <f>IF(Voto!#REF!=1,"De acuerdo",IF(Voto!#REF!=2,"En desacuerdo",IF(Voto!#REF!=3,"Abstención","")))</f>
        <v>#REF!</v>
      </c>
      <c r="H122" s="59"/>
      <c r="I122" s="57" t="e">
        <f>Voto!#REF!</f>
        <v>#REF!</v>
      </c>
      <c r="J122" s="4" t="s">
        <v>490</v>
      </c>
      <c r="L122" s="4" t="str">
        <f t="shared" si="1"/>
        <v/>
      </c>
    </row>
    <row r="123" spans="1:12" s="4" customFormat="1" ht="52" x14ac:dyDescent="0.3">
      <c r="A123" s="21" t="s">
        <v>161</v>
      </c>
      <c r="B123" s="22"/>
      <c r="D123" s="55" t="s">
        <v>160</v>
      </c>
      <c r="E123" s="145" t="s">
        <v>161</v>
      </c>
      <c r="F123" s="145"/>
      <c r="G123" s="56" t="e">
        <f>IF(Voto!#REF!=1,"De acuerdo",IF(Voto!#REF!=2,"En desacuerdo",IF(Voto!#REF!=3,"Abstención","")))</f>
        <v>#REF!</v>
      </c>
      <c r="H123" s="59"/>
      <c r="I123" s="57" t="e">
        <f>Voto!#REF!</f>
        <v>#REF!</v>
      </c>
      <c r="J123" s="4" t="s">
        <v>490</v>
      </c>
      <c r="L123" s="4" t="str">
        <f t="shared" si="1"/>
        <v/>
      </c>
    </row>
    <row r="124" spans="1:12" s="4" customFormat="1" ht="16" customHeight="1" x14ac:dyDescent="0.3">
      <c r="A124" s="7"/>
      <c r="B124" s="25"/>
      <c r="D124" s="63" t="s">
        <v>479</v>
      </c>
      <c r="E124" s="64"/>
      <c r="F124" s="64"/>
      <c r="G124" s="64" t="e">
        <f>IF(Voto!#REF!=1,"De acuerdo",IF(Voto!#REF!=2,"En desacuerdo",IF(Voto!#REF!=3,"Abstención","")))</f>
        <v>#REF!</v>
      </c>
      <c r="H124" s="64"/>
      <c r="I124" s="60" t="e">
        <f>Voto!#REF!</f>
        <v>#REF!</v>
      </c>
      <c r="J124" s="19" t="s">
        <v>490</v>
      </c>
      <c r="L124" s="4" t="str">
        <f t="shared" si="1"/>
        <v/>
      </c>
    </row>
    <row r="125" spans="1:12" s="4" customFormat="1" ht="26" x14ac:dyDescent="0.3">
      <c r="A125" s="21" t="s">
        <v>177</v>
      </c>
      <c r="B125" s="22"/>
      <c r="D125" s="55" t="s">
        <v>176</v>
      </c>
      <c r="E125" s="145" t="s">
        <v>177</v>
      </c>
      <c r="F125" s="145"/>
      <c r="G125" s="56" t="e">
        <f>IF(Voto!#REF!=1,"De acuerdo",IF(Voto!#REF!=2,"En desacuerdo",IF(Voto!#REF!=3,"Abstención","")))</f>
        <v>#REF!</v>
      </c>
      <c r="H125" s="59"/>
      <c r="I125" s="57" t="e">
        <f>Voto!#REF!</f>
        <v>#REF!</v>
      </c>
      <c r="J125" s="4" t="s">
        <v>490</v>
      </c>
      <c r="L125" s="4" t="str">
        <f t="shared" si="1"/>
        <v/>
      </c>
    </row>
    <row r="126" spans="1:12" s="4" customFormat="1" ht="16" customHeight="1" x14ac:dyDescent="0.3">
      <c r="A126" s="7"/>
      <c r="B126" s="25"/>
      <c r="D126" s="63" t="s">
        <v>476</v>
      </c>
      <c r="E126" s="64"/>
      <c r="F126" s="64"/>
      <c r="G126" s="64" t="e">
        <f>IF(Voto!#REF!=1,"De acuerdo",IF(Voto!#REF!=2,"En desacuerdo",IF(Voto!#REF!=3,"Abstención","")))</f>
        <v>#REF!</v>
      </c>
      <c r="H126" s="64"/>
      <c r="I126" s="60" t="e">
        <f>Voto!#REF!</f>
        <v>#REF!</v>
      </c>
      <c r="J126" s="19" t="s">
        <v>490</v>
      </c>
      <c r="L126" s="4" t="str">
        <f t="shared" si="1"/>
        <v/>
      </c>
    </row>
    <row r="127" spans="1:12" s="4" customFormat="1" ht="39" x14ac:dyDescent="0.3">
      <c r="A127" s="21" t="s">
        <v>59</v>
      </c>
      <c r="B127" s="22"/>
      <c r="D127" s="55" t="s">
        <v>58</v>
      </c>
      <c r="E127" s="145" t="s">
        <v>59</v>
      </c>
      <c r="F127" s="145"/>
      <c r="G127" s="56" t="e">
        <f>IF(Voto!#REF!=1,"De acuerdo",IF(Voto!#REF!=2,"En desacuerdo",IF(Voto!#REF!=3,"Abstención","")))</f>
        <v>#REF!</v>
      </c>
      <c r="H127" s="59"/>
      <c r="I127" s="57" t="e">
        <f>Voto!#REF!</f>
        <v>#REF!</v>
      </c>
      <c r="J127" s="4" t="s">
        <v>490</v>
      </c>
      <c r="L127" s="4" t="str">
        <f t="shared" si="1"/>
        <v/>
      </c>
    </row>
    <row r="128" spans="1:12" s="4" customFormat="1" ht="16" customHeight="1" x14ac:dyDescent="0.3">
      <c r="A128" s="7"/>
      <c r="B128" s="25"/>
      <c r="D128" s="63" t="s">
        <v>463</v>
      </c>
      <c r="E128" s="64"/>
      <c r="F128" s="64"/>
      <c r="G128" s="64" t="e">
        <f>IF(Voto!#REF!=1,"De acuerdo",IF(Voto!#REF!=2,"En desacuerdo",IF(Voto!#REF!=3,"Abstención","")))</f>
        <v>#REF!</v>
      </c>
      <c r="H128" s="64"/>
      <c r="I128" s="60" t="e">
        <f>Voto!#REF!</f>
        <v>#REF!</v>
      </c>
      <c r="J128" s="19" t="s">
        <v>490</v>
      </c>
      <c r="L128" s="4" t="str">
        <f t="shared" si="1"/>
        <v/>
      </c>
    </row>
    <row r="129" spans="1:12" s="4" customFormat="1" ht="26" x14ac:dyDescent="0.3">
      <c r="A129" s="21" t="s">
        <v>61</v>
      </c>
      <c r="B129" s="22"/>
      <c r="D129" s="55" t="s">
        <v>60</v>
      </c>
      <c r="E129" s="145" t="s">
        <v>61</v>
      </c>
      <c r="F129" s="145"/>
      <c r="G129" s="56" t="e">
        <f>IF(Voto!#REF!=1,"De acuerdo",IF(Voto!#REF!=2,"En desacuerdo",IF(Voto!#REF!=3,"Abstención","")))</f>
        <v>#REF!</v>
      </c>
      <c r="H129" s="59"/>
      <c r="I129" s="57" t="e">
        <f>Voto!#REF!</f>
        <v>#REF!</v>
      </c>
      <c r="J129" s="4" t="s">
        <v>490</v>
      </c>
      <c r="L129" s="4" t="str">
        <f t="shared" si="1"/>
        <v/>
      </c>
    </row>
    <row r="130" spans="1:12" s="4" customFormat="1" ht="26" x14ac:dyDescent="0.3">
      <c r="A130" s="20" t="s">
        <v>179</v>
      </c>
      <c r="B130" s="6"/>
      <c r="D130" s="15" t="s">
        <v>178</v>
      </c>
      <c r="E130" s="144" t="s">
        <v>179</v>
      </c>
      <c r="F130" s="144"/>
      <c r="G130" s="56" t="e">
        <f>IF(Voto!#REF!=1,"De acuerdo",IF(Voto!#REF!=2,"En desacuerdo",IF(Voto!#REF!=3,"Abstención","")))</f>
        <v>#REF!</v>
      </c>
      <c r="H130" s="59"/>
      <c r="I130" s="57" t="e">
        <f>Voto!#REF!</f>
        <v>#REF!</v>
      </c>
      <c r="J130" s="4" t="s">
        <v>490</v>
      </c>
      <c r="L130" s="4" t="str">
        <f t="shared" si="1"/>
        <v/>
      </c>
    </row>
    <row r="131" spans="1:12" s="4" customFormat="1" ht="26" x14ac:dyDescent="0.3">
      <c r="A131" s="21" t="s">
        <v>199</v>
      </c>
      <c r="B131" s="22"/>
      <c r="D131" s="55" t="s">
        <v>198</v>
      </c>
      <c r="E131" s="145" t="s">
        <v>199</v>
      </c>
      <c r="F131" s="145"/>
      <c r="G131" s="56" t="e">
        <f>IF(Voto!#REF!=1,"De acuerdo",IF(Voto!#REF!=2,"En desacuerdo",IF(Voto!#REF!=3,"Abstención","")))</f>
        <v>#REF!</v>
      </c>
      <c r="H131" s="59"/>
      <c r="I131" s="57" t="e">
        <f>Voto!#REF!</f>
        <v>#REF!</v>
      </c>
      <c r="J131" s="4" t="s">
        <v>490</v>
      </c>
      <c r="L131" s="4" t="str">
        <f t="shared" si="1"/>
        <v/>
      </c>
    </row>
    <row r="132" spans="1:12" s="4" customFormat="1" ht="16" customHeight="1" x14ac:dyDescent="0.3">
      <c r="A132" s="7"/>
      <c r="B132" s="25"/>
      <c r="D132" s="63" t="s">
        <v>455</v>
      </c>
      <c r="E132" s="64"/>
      <c r="F132" s="64"/>
      <c r="G132" s="64" t="e">
        <f>IF(Voto!#REF!=1,"De acuerdo",IF(Voto!#REF!=2,"En desacuerdo",IF(Voto!#REF!=3,"Abstención","")))</f>
        <v>#REF!</v>
      </c>
      <c r="H132" s="64"/>
      <c r="I132" s="60" t="e">
        <f>Voto!#REF!</f>
        <v>#REF!</v>
      </c>
      <c r="J132" s="19" t="s">
        <v>490</v>
      </c>
      <c r="L132" s="4" t="str">
        <f t="shared" si="1"/>
        <v/>
      </c>
    </row>
    <row r="133" spans="1:12" s="4" customFormat="1" ht="39" x14ac:dyDescent="0.3">
      <c r="A133" s="21" t="s">
        <v>87</v>
      </c>
      <c r="B133" s="22"/>
      <c r="D133" s="55" t="s">
        <v>86</v>
      </c>
      <c r="E133" s="145" t="s">
        <v>87</v>
      </c>
      <c r="F133" s="145"/>
      <c r="G133" s="56" t="e">
        <f>IF(Voto!#REF!=1,"De acuerdo",IF(Voto!#REF!=2,"En desacuerdo",IF(Voto!#REF!=3,"Abstención","")))</f>
        <v>#REF!</v>
      </c>
      <c r="H133" s="59"/>
      <c r="I133" s="57" t="e">
        <f>Voto!#REF!</f>
        <v>#REF!</v>
      </c>
      <c r="J133" s="4" t="s">
        <v>490</v>
      </c>
      <c r="L133" s="4" t="str">
        <f t="shared" si="1"/>
        <v/>
      </c>
    </row>
    <row r="134" spans="1:12" s="4" customFormat="1" ht="16" customHeight="1" x14ac:dyDescent="0.3">
      <c r="A134" s="7"/>
      <c r="B134" s="25"/>
      <c r="D134" s="63" t="s">
        <v>461</v>
      </c>
      <c r="E134" s="64"/>
      <c r="F134" s="64"/>
      <c r="G134" s="64" t="e">
        <f>IF(Voto!#REF!=1,"De acuerdo",IF(Voto!#REF!=2,"En desacuerdo",IF(Voto!#REF!=3,"Abstención","")))</f>
        <v>#REF!</v>
      </c>
      <c r="H134" s="64"/>
      <c r="I134" s="60" t="e">
        <f>Voto!#REF!</f>
        <v>#REF!</v>
      </c>
      <c r="J134" s="19" t="s">
        <v>490</v>
      </c>
      <c r="L134" s="4" t="str">
        <f t="shared" si="1"/>
        <v/>
      </c>
    </row>
    <row r="135" spans="1:12" s="4" customFormat="1" ht="20.149999999999999" customHeight="1" x14ac:dyDescent="0.3">
      <c r="A135" s="21" t="s">
        <v>11</v>
      </c>
      <c r="B135" s="22"/>
      <c r="D135" s="55" t="s">
        <v>10</v>
      </c>
      <c r="E135" s="145" t="s">
        <v>11</v>
      </c>
      <c r="F135" s="145"/>
      <c r="G135" s="56" t="e">
        <f>IF(Voto!#REF!=1,"De acuerdo",IF(Voto!#REF!=2,"En desacuerdo",IF(Voto!#REF!=3,"Abstención","")))</f>
        <v>#REF!</v>
      </c>
      <c r="H135" s="59"/>
      <c r="I135" s="57" t="e">
        <f>Voto!#REF!</f>
        <v>#REF!</v>
      </c>
      <c r="J135" s="4" t="s">
        <v>490</v>
      </c>
      <c r="L135" s="4" t="str">
        <f t="shared" si="1"/>
        <v/>
      </c>
    </row>
    <row r="136" spans="1:12" s="4" customFormat="1" ht="20.149999999999999" customHeight="1" x14ac:dyDescent="0.3">
      <c r="A136" s="20" t="s">
        <v>15</v>
      </c>
      <c r="B136" s="6"/>
      <c r="D136" s="15" t="s">
        <v>14</v>
      </c>
      <c r="E136" s="144" t="s">
        <v>15</v>
      </c>
      <c r="F136" s="144"/>
      <c r="G136" s="56" t="e">
        <f>IF(Voto!#REF!=1,"De acuerdo",IF(Voto!#REF!=2,"En desacuerdo",IF(Voto!#REF!=3,"Abstención","")))</f>
        <v>#REF!</v>
      </c>
      <c r="H136" s="59"/>
      <c r="I136" s="57" t="e">
        <f>Voto!#REF!</f>
        <v>#REF!</v>
      </c>
      <c r="J136" s="4" t="s">
        <v>490</v>
      </c>
      <c r="L136" s="4" t="str">
        <f t="shared" si="1"/>
        <v/>
      </c>
    </row>
    <row r="137" spans="1:12" s="4" customFormat="1" ht="26" x14ac:dyDescent="0.3">
      <c r="A137" s="21" t="s">
        <v>69</v>
      </c>
      <c r="B137" s="22"/>
      <c r="D137" s="55" t="s">
        <v>68</v>
      </c>
      <c r="E137" s="145" t="s">
        <v>69</v>
      </c>
      <c r="F137" s="145"/>
      <c r="G137" s="56" t="e">
        <f>IF(Voto!#REF!=1,"De acuerdo",IF(Voto!#REF!=2,"En desacuerdo",IF(Voto!#REF!=3,"Abstención","")))</f>
        <v>#REF!</v>
      </c>
      <c r="H137" s="59"/>
      <c r="I137" s="57" t="e">
        <f>Voto!#REF!</f>
        <v>#REF!</v>
      </c>
      <c r="J137" s="4" t="s">
        <v>490</v>
      </c>
      <c r="L137" s="4" t="str">
        <f t="shared" si="1"/>
        <v/>
      </c>
    </row>
    <row r="138" spans="1:12" s="4" customFormat="1" ht="20.149999999999999" customHeight="1" x14ac:dyDescent="0.3">
      <c r="A138" s="20" t="s">
        <v>89</v>
      </c>
      <c r="B138" s="6"/>
      <c r="D138" s="15" t="s">
        <v>88</v>
      </c>
      <c r="E138" s="144" t="s">
        <v>89</v>
      </c>
      <c r="F138" s="144"/>
      <c r="G138" s="56" t="e">
        <f>IF(Voto!#REF!=1,"De acuerdo",IF(Voto!#REF!=2,"En desacuerdo",IF(Voto!#REF!=3,"Abstención","")))</f>
        <v>#REF!</v>
      </c>
      <c r="H138" s="59"/>
      <c r="I138" s="57" t="e">
        <f>Voto!#REF!</f>
        <v>#REF!</v>
      </c>
      <c r="J138" s="4" t="s">
        <v>490</v>
      </c>
      <c r="L138" s="4" t="str">
        <f t="shared" si="1"/>
        <v/>
      </c>
    </row>
    <row r="139" spans="1:12" s="4" customFormat="1" ht="39" x14ac:dyDescent="0.3">
      <c r="A139" s="21" t="s">
        <v>151</v>
      </c>
      <c r="B139" s="22"/>
      <c r="D139" s="55" t="s">
        <v>150</v>
      </c>
      <c r="E139" s="145" t="s">
        <v>151</v>
      </c>
      <c r="F139" s="145"/>
      <c r="G139" s="56" t="e">
        <f>IF(Voto!#REF!=1,"De acuerdo",IF(Voto!#REF!=2,"En desacuerdo",IF(Voto!#REF!=3,"Abstención","")))</f>
        <v>#REF!</v>
      </c>
      <c r="H139" s="59"/>
      <c r="I139" s="57" t="e">
        <f>Voto!#REF!</f>
        <v>#REF!</v>
      </c>
      <c r="J139" s="4" t="s">
        <v>490</v>
      </c>
      <c r="L139" s="4" t="str">
        <f t="shared" si="1"/>
        <v/>
      </c>
    </row>
    <row r="140" spans="1:12" s="4" customFormat="1" ht="39" x14ac:dyDescent="0.3">
      <c r="A140" s="20" t="s">
        <v>181</v>
      </c>
      <c r="B140" s="6"/>
      <c r="D140" s="15" t="s">
        <v>180</v>
      </c>
      <c r="E140" s="144" t="s">
        <v>181</v>
      </c>
      <c r="F140" s="144"/>
      <c r="G140" s="56" t="e">
        <f>IF(Voto!#REF!=1,"De acuerdo",IF(Voto!#REF!=2,"En desacuerdo",IF(Voto!#REF!=3,"Abstención","")))</f>
        <v>#REF!</v>
      </c>
      <c r="H140" s="59"/>
      <c r="I140" s="57" t="e">
        <f>Voto!#REF!</f>
        <v>#REF!</v>
      </c>
      <c r="J140" s="4" t="s">
        <v>490</v>
      </c>
      <c r="L140" s="4" t="str">
        <f t="shared" si="1"/>
        <v/>
      </c>
    </row>
    <row r="141" spans="1:12" s="4" customFormat="1" ht="13" x14ac:dyDescent="0.3">
      <c r="A141" s="21" t="s">
        <v>315</v>
      </c>
      <c r="B141" s="22"/>
      <c r="D141" s="55" t="s">
        <v>314</v>
      </c>
      <c r="E141" s="145" t="s">
        <v>315</v>
      </c>
      <c r="F141" s="145"/>
      <c r="G141" s="56" t="e">
        <f>IF(Voto!#REF!=1,"De acuerdo",IF(Voto!#REF!=2,"En desacuerdo",IF(Voto!#REF!=3,"Abstención","")))</f>
        <v>#REF!</v>
      </c>
      <c r="H141" s="59"/>
      <c r="I141" s="57" t="e">
        <f>Voto!#REF!</f>
        <v>#REF!</v>
      </c>
      <c r="J141" s="4" t="s">
        <v>490</v>
      </c>
      <c r="L141" s="4" t="str">
        <f t="shared" si="1"/>
        <v/>
      </c>
    </row>
    <row r="142" spans="1:12" s="4" customFormat="1" ht="13" x14ac:dyDescent="0.3">
      <c r="A142" s="20" t="s">
        <v>317</v>
      </c>
      <c r="B142" s="6"/>
      <c r="D142" s="15" t="s">
        <v>316</v>
      </c>
      <c r="E142" s="144" t="s">
        <v>317</v>
      </c>
      <c r="F142" s="144"/>
      <c r="G142" s="56" t="e">
        <f>IF(Voto!#REF!=1,"De acuerdo",IF(Voto!#REF!=2,"En desacuerdo",IF(Voto!#REF!=3,"Abstención","")))</f>
        <v>#REF!</v>
      </c>
      <c r="H142" s="59"/>
      <c r="I142" s="57" t="e">
        <f>Voto!#REF!</f>
        <v>#REF!</v>
      </c>
      <c r="J142" s="4" t="s">
        <v>490</v>
      </c>
      <c r="L142" s="4" t="str">
        <f t="shared" si="1"/>
        <v/>
      </c>
    </row>
    <row r="143" spans="1:12" s="4" customFormat="1" ht="20.149999999999999" customHeight="1" x14ac:dyDescent="0.3">
      <c r="A143" s="21" t="s">
        <v>365</v>
      </c>
      <c r="B143" s="22"/>
      <c r="D143" s="55" t="s">
        <v>364</v>
      </c>
      <c r="E143" s="145" t="s">
        <v>365</v>
      </c>
      <c r="F143" s="145"/>
      <c r="G143" s="56" t="e">
        <f>IF(Voto!#REF!=1,"De acuerdo",IF(Voto!#REF!=2,"En desacuerdo",IF(Voto!#REF!=3,"Abstención","")))</f>
        <v>#REF!</v>
      </c>
      <c r="H143" s="59"/>
      <c r="I143" s="57" t="e">
        <f>Voto!#REF!</f>
        <v>#REF!</v>
      </c>
      <c r="J143" s="4" t="s">
        <v>490</v>
      </c>
      <c r="L143" s="4" t="str">
        <f t="shared" si="1"/>
        <v/>
      </c>
    </row>
    <row r="144" spans="1:12" s="4" customFormat="1" ht="26" x14ac:dyDescent="0.3">
      <c r="A144" s="20" t="s">
        <v>371</v>
      </c>
      <c r="B144" s="6"/>
      <c r="D144" s="15" t="s">
        <v>370</v>
      </c>
      <c r="E144" s="144" t="s">
        <v>371</v>
      </c>
      <c r="F144" s="144"/>
      <c r="G144" s="56" t="e">
        <f>IF(Voto!#REF!=1,"De acuerdo",IF(Voto!#REF!=2,"En desacuerdo",IF(Voto!#REF!=3,"Abstención","")))</f>
        <v>#REF!</v>
      </c>
      <c r="H144" s="59"/>
      <c r="I144" s="57" t="e">
        <f>Voto!#REF!</f>
        <v>#REF!</v>
      </c>
      <c r="J144" s="4" t="s">
        <v>490</v>
      </c>
      <c r="L144" s="4" t="str">
        <f t="shared" si="1"/>
        <v/>
      </c>
    </row>
    <row r="145" spans="1:12" s="4" customFormat="1" ht="26" x14ac:dyDescent="0.3">
      <c r="A145" s="21" t="s">
        <v>399</v>
      </c>
      <c r="B145" s="22"/>
      <c r="D145" s="55" t="s">
        <v>398</v>
      </c>
      <c r="E145" s="145" t="s">
        <v>399</v>
      </c>
      <c r="F145" s="145"/>
      <c r="G145" s="56" t="e">
        <f>IF(Voto!#REF!=1,"De acuerdo",IF(Voto!#REF!=2,"En desacuerdo",IF(Voto!#REF!=3,"Abstención","")))</f>
        <v>#REF!</v>
      </c>
      <c r="H145" s="59"/>
      <c r="I145" s="57" t="e">
        <f>Voto!#REF!</f>
        <v>#REF!</v>
      </c>
      <c r="J145" s="4" t="s">
        <v>490</v>
      </c>
      <c r="L145" s="4" t="str">
        <f t="shared" si="1"/>
        <v/>
      </c>
    </row>
    <row r="146" spans="1:12" s="4" customFormat="1" ht="16" customHeight="1" x14ac:dyDescent="0.3">
      <c r="A146" s="7"/>
      <c r="B146" s="25"/>
      <c r="D146" s="63" t="s">
        <v>459</v>
      </c>
      <c r="E146" s="64"/>
      <c r="F146" s="64"/>
      <c r="G146" s="64" t="e">
        <f>IF(Voto!#REF!=1,"De acuerdo",IF(Voto!#REF!=2,"En desacuerdo",IF(Voto!#REF!=3,"Abstención","")))</f>
        <v>#REF!</v>
      </c>
      <c r="H146" s="64"/>
      <c r="I146" s="60" t="e">
        <f>Voto!#REF!</f>
        <v>#REF!</v>
      </c>
      <c r="J146" s="19" t="s">
        <v>490</v>
      </c>
      <c r="L146" s="4" t="str">
        <f t="shared" si="1"/>
        <v/>
      </c>
    </row>
    <row r="147" spans="1:12" s="4" customFormat="1" ht="26" x14ac:dyDescent="0.3">
      <c r="A147" s="21" t="s">
        <v>57</v>
      </c>
      <c r="B147" s="22"/>
      <c r="D147" s="55" t="s">
        <v>56</v>
      </c>
      <c r="E147" s="145" t="s">
        <v>57</v>
      </c>
      <c r="F147" s="145"/>
      <c r="G147" s="56" t="e">
        <f>IF(Voto!#REF!=1,"De acuerdo",IF(Voto!#REF!=2,"En desacuerdo",IF(Voto!#REF!=3,"Abstención","")))</f>
        <v>#REF!</v>
      </c>
      <c r="H147" s="59"/>
      <c r="I147" s="57" t="e">
        <f>Voto!#REF!</f>
        <v>#REF!</v>
      </c>
      <c r="J147" s="4" t="s">
        <v>490</v>
      </c>
      <c r="L147" s="4" t="str">
        <f t="shared" si="1"/>
        <v/>
      </c>
    </row>
    <row r="148" spans="1:12" s="4" customFormat="1" ht="20.149999999999999" customHeight="1" x14ac:dyDescent="0.3">
      <c r="A148" s="20" t="s">
        <v>95</v>
      </c>
      <c r="B148" s="6"/>
      <c r="D148" s="15" t="s">
        <v>94</v>
      </c>
      <c r="E148" s="144" t="s">
        <v>95</v>
      </c>
      <c r="F148" s="144"/>
      <c r="G148" s="56" t="e">
        <f>IF(Voto!#REF!=1,"De acuerdo",IF(Voto!#REF!=2,"En desacuerdo",IF(Voto!#REF!=3,"Abstención","")))</f>
        <v>#REF!</v>
      </c>
      <c r="H148" s="59"/>
      <c r="I148" s="57" t="e">
        <f>Voto!#REF!</f>
        <v>#REF!</v>
      </c>
      <c r="J148" s="4" t="s">
        <v>490</v>
      </c>
      <c r="L148" s="4" t="str">
        <f t="shared" si="1"/>
        <v/>
      </c>
    </row>
    <row r="149" spans="1:12" s="4" customFormat="1" ht="26" x14ac:dyDescent="0.3">
      <c r="A149" s="21" t="s">
        <v>241</v>
      </c>
      <c r="B149" s="22"/>
      <c r="D149" s="55" t="s">
        <v>240</v>
      </c>
      <c r="E149" s="145" t="s">
        <v>241</v>
      </c>
      <c r="F149" s="145"/>
      <c r="G149" s="56" t="e">
        <f>IF(Voto!#REF!=1,"De acuerdo",IF(Voto!#REF!=2,"En desacuerdo",IF(Voto!#REF!=3,"Abstención","")))</f>
        <v>#REF!</v>
      </c>
      <c r="H149" s="59"/>
      <c r="I149" s="57" t="e">
        <f>Voto!#REF!</f>
        <v>#REF!</v>
      </c>
      <c r="J149" s="4" t="s">
        <v>490</v>
      </c>
      <c r="L149" s="4" t="str">
        <f t="shared" si="1"/>
        <v/>
      </c>
    </row>
    <row r="150" spans="1:12" s="4" customFormat="1" ht="39" x14ac:dyDescent="0.3">
      <c r="A150" s="20" t="s">
        <v>309</v>
      </c>
      <c r="B150" s="6"/>
      <c r="D150" s="15" t="s">
        <v>308</v>
      </c>
      <c r="E150" s="144" t="s">
        <v>309</v>
      </c>
      <c r="F150" s="144"/>
      <c r="G150" s="56" t="e">
        <f>IF(Voto!#REF!=1,"De acuerdo",IF(Voto!#REF!=2,"En desacuerdo",IF(Voto!#REF!=3,"Abstención","")))</f>
        <v>#REF!</v>
      </c>
      <c r="H150" s="59"/>
      <c r="I150" s="57" t="e">
        <f>Voto!#REF!</f>
        <v>#REF!</v>
      </c>
      <c r="J150" s="4" t="s">
        <v>490</v>
      </c>
      <c r="L150" s="4" t="str">
        <f t="shared" si="1"/>
        <v/>
      </c>
    </row>
    <row r="151" spans="1:12" s="4" customFormat="1" ht="16" customHeight="1" x14ac:dyDescent="0.3">
      <c r="A151" s="7"/>
      <c r="B151" s="25"/>
      <c r="D151" s="63" t="s">
        <v>478</v>
      </c>
      <c r="E151" s="64"/>
      <c r="F151" s="64"/>
      <c r="G151" s="64" t="e">
        <f>IF(Voto!#REF!=1,"De acuerdo",IF(Voto!#REF!=2,"En desacuerdo",IF(Voto!#REF!=3,"Abstención","")))</f>
        <v>#REF!</v>
      </c>
      <c r="H151" s="64"/>
      <c r="I151" s="60" t="e">
        <f>Voto!#REF!</f>
        <v>#REF!</v>
      </c>
      <c r="J151" s="19" t="s">
        <v>490</v>
      </c>
      <c r="L151" s="4" t="str">
        <f t="shared" si="1"/>
        <v/>
      </c>
    </row>
    <row r="152" spans="1:12" s="4" customFormat="1" ht="20.149999999999999" customHeight="1" x14ac:dyDescent="0.3">
      <c r="A152" s="21" t="s">
        <v>131</v>
      </c>
      <c r="B152" s="22"/>
      <c r="D152" s="55" t="s">
        <v>130</v>
      </c>
      <c r="E152" s="145" t="s">
        <v>131</v>
      </c>
      <c r="F152" s="145"/>
      <c r="G152" s="56" t="e">
        <f>IF(Voto!#REF!=1,"De acuerdo",IF(Voto!#REF!=2,"En desacuerdo",IF(Voto!#REF!=3,"Abstención","")))</f>
        <v>#REF!</v>
      </c>
      <c r="H152" s="59"/>
      <c r="I152" s="57" t="e">
        <f>Voto!#REF!</f>
        <v>#REF!</v>
      </c>
      <c r="J152" s="4" t="s">
        <v>490</v>
      </c>
      <c r="L152" s="4" t="str">
        <f t="shared" si="1"/>
        <v/>
      </c>
    </row>
    <row r="153" spans="1:12" s="4" customFormat="1" ht="16" customHeight="1" x14ac:dyDescent="0.3">
      <c r="A153" s="7"/>
      <c r="B153" s="25"/>
      <c r="D153" s="63" t="s">
        <v>473</v>
      </c>
      <c r="E153" s="64"/>
      <c r="F153" s="64"/>
      <c r="G153" s="64" t="e">
        <f>IF(Voto!#REF!=1,"De acuerdo",IF(Voto!#REF!=2,"En desacuerdo",IF(Voto!#REF!=3,"Abstención","")))</f>
        <v>#REF!</v>
      </c>
      <c r="H153" s="64"/>
      <c r="I153" s="60" t="e">
        <f>Voto!#REF!</f>
        <v>#REF!</v>
      </c>
      <c r="J153" s="19" t="s">
        <v>490</v>
      </c>
      <c r="L153" s="4" t="str">
        <f t="shared" si="1"/>
        <v/>
      </c>
    </row>
    <row r="154" spans="1:12" s="4" customFormat="1" ht="20.149999999999999" customHeight="1" x14ac:dyDescent="0.3">
      <c r="A154" s="21" t="s">
        <v>45</v>
      </c>
      <c r="B154" s="22"/>
      <c r="D154" s="55" t="s">
        <v>44</v>
      </c>
      <c r="E154" s="145" t="s">
        <v>45</v>
      </c>
      <c r="F154" s="145"/>
      <c r="G154" s="56" t="e">
        <f>IF(Voto!#REF!=1,"De acuerdo",IF(Voto!#REF!=2,"En desacuerdo",IF(Voto!#REF!=3,"Abstención","")))</f>
        <v>#REF!</v>
      </c>
      <c r="H154" s="59"/>
      <c r="I154" s="57" t="e">
        <f>Voto!#REF!</f>
        <v>#REF!</v>
      </c>
      <c r="J154" s="4" t="s">
        <v>490</v>
      </c>
      <c r="L154" s="4" t="str">
        <f t="shared" si="1"/>
        <v/>
      </c>
    </row>
    <row r="155" spans="1:12" s="4" customFormat="1" ht="16" customHeight="1" x14ac:dyDescent="0.3">
      <c r="A155" s="7"/>
      <c r="B155" s="25"/>
      <c r="D155" s="63" t="s">
        <v>454</v>
      </c>
      <c r="E155" s="64"/>
      <c r="F155" s="64"/>
      <c r="G155" s="64" t="e">
        <f>IF(Voto!#REF!=1,"De acuerdo",IF(Voto!#REF!=2,"En desacuerdo",IF(Voto!#REF!=3,"Abstención","")))</f>
        <v>#REF!</v>
      </c>
      <c r="H155" s="64"/>
      <c r="I155" s="60" t="e">
        <f>Voto!#REF!</f>
        <v>#REF!</v>
      </c>
      <c r="J155" s="19" t="s">
        <v>490</v>
      </c>
      <c r="L155" s="4" t="str">
        <f t="shared" si="1"/>
        <v/>
      </c>
    </row>
    <row r="156" spans="1:12" s="4" customFormat="1" ht="26" x14ac:dyDescent="0.3">
      <c r="A156" s="21" t="s">
        <v>13</v>
      </c>
      <c r="B156" s="22"/>
      <c r="D156" s="55" t="s">
        <v>12</v>
      </c>
      <c r="E156" s="145" t="s">
        <v>13</v>
      </c>
      <c r="F156" s="145"/>
      <c r="G156" s="56" t="e">
        <f>IF(Voto!#REF!=1,"De acuerdo",IF(Voto!#REF!=2,"En desacuerdo",IF(Voto!#REF!=3,"Abstención","")))</f>
        <v>#REF!</v>
      </c>
      <c r="H156" s="59"/>
      <c r="I156" s="57" t="e">
        <f>Voto!#REF!</f>
        <v>#REF!</v>
      </c>
      <c r="J156" s="4" t="s">
        <v>490</v>
      </c>
      <c r="L156" s="4" t="str">
        <f t="shared" si="1"/>
        <v/>
      </c>
    </row>
    <row r="157" spans="1:12" s="4" customFormat="1" ht="20.149999999999999" customHeight="1" x14ac:dyDescent="0.3">
      <c r="A157" s="20" t="s">
        <v>17</v>
      </c>
      <c r="B157" s="6"/>
      <c r="D157" s="15" t="s">
        <v>16</v>
      </c>
      <c r="E157" s="144" t="s">
        <v>17</v>
      </c>
      <c r="F157" s="144"/>
      <c r="G157" s="56" t="e">
        <f>IF(Voto!#REF!=1,"De acuerdo",IF(Voto!#REF!=2,"En desacuerdo",IF(Voto!#REF!=3,"Abstención","")))</f>
        <v>#REF!</v>
      </c>
      <c r="H157" s="59"/>
      <c r="I157" s="57" t="e">
        <f>Voto!#REF!</f>
        <v>#REF!</v>
      </c>
      <c r="J157" s="4" t="s">
        <v>490</v>
      </c>
      <c r="L157" s="4" t="str">
        <f t="shared" si="1"/>
        <v/>
      </c>
    </row>
    <row r="158" spans="1:12" s="4" customFormat="1" ht="20.149999999999999" customHeight="1" x14ac:dyDescent="0.3">
      <c r="A158" s="21" t="s">
        <v>19</v>
      </c>
      <c r="B158" s="22"/>
      <c r="D158" s="55" t="s">
        <v>18</v>
      </c>
      <c r="E158" s="145" t="s">
        <v>19</v>
      </c>
      <c r="F158" s="145"/>
      <c r="G158" s="56" t="e">
        <f>IF(Voto!#REF!=1,"De acuerdo",IF(Voto!#REF!=2,"En desacuerdo",IF(Voto!#REF!=3,"Abstención","")))</f>
        <v>#REF!</v>
      </c>
      <c r="H158" s="59"/>
      <c r="I158" s="57" t="e">
        <f>Voto!#REF!</f>
        <v>#REF!</v>
      </c>
      <c r="J158" s="4" t="s">
        <v>490</v>
      </c>
      <c r="L158" s="4" t="str">
        <f t="shared" si="1"/>
        <v/>
      </c>
    </row>
    <row r="159" spans="1:12" s="4" customFormat="1" ht="26" x14ac:dyDescent="0.3">
      <c r="A159" s="20" t="s">
        <v>21</v>
      </c>
      <c r="B159" s="6"/>
      <c r="D159" s="15" t="s">
        <v>20</v>
      </c>
      <c r="E159" s="144" t="s">
        <v>21</v>
      </c>
      <c r="F159" s="144"/>
      <c r="G159" s="56" t="e">
        <f>IF(Voto!#REF!=1,"De acuerdo",IF(Voto!#REF!=2,"En desacuerdo",IF(Voto!#REF!=3,"Abstención","")))</f>
        <v>#REF!</v>
      </c>
      <c r="H159" s="59"/>
      <c r="I159" s="57" t="e">
        <f>Voto!#REF!</f>
        <v>#REF!</v>
      </c>
      <c r="J159" s="4" t="s">
        <v>490</v>
      </c>
      <c r="L159" s="4" t="str">
        <f t="shared" si="1"/>
        <v/>
      </c>
    </row>
    <row r="160" spans="1:12" s="4" customFormat="1" ht="39" x14ac:dyDescent="0.3">
      <c r="A160" s="21" t="s">
        <v>23</v>
      </c>
      <c r="B160" s="22"/>
      <c r="D160" s="55" t="s">
        <v>22</v>
      </c>
      <c r="E160" s="145" t="s">
        <v>23</v>
      </c>
      <c r="F160" s="145"/>
      <c r="G160" s="56" t="e">
        <f>IF(Voto!#REF!=1,"De acuerdo",IF(Voto!#REF!=2,"En desacuerdo",IF(Voto!#REF!=3,"Abstención","")))</f>
        <v>#REF!</v>
      </c>
      <c r="H160" s="59"/>
      <c r="I160" s="57" t="e">
        <f>Voto!#REF!</f>
        <v>#REF!</v>
      </c>
      <c r="J160" s="4" t="s">
        <v>490</v>
      </c>
      <c r="L160" s="4" t="str">
        <f t="shared" si="1"/>
        <v/>
      </c>
    </row>
    <row r="161" spans="1:12" s="4" customFormat="1" ht="26" x14ac:dyDescent="0.3">
      <c r="A161" s="20" t="s">
        <v>83</v>
      </c>
      <c r="B161" s="6"/>
      <c r="D161" s="15" t="s">
        <v>82</v>
      </c>
      <c r="E161" s="144" t="s">
        <v>83</v>
      </c>
      <c r="F161" s="144"/>
      <c r="G161" s="56" t="e">
        <f>IF(Voto!#REF!=1,"De acuerdo",IF(Voto!#REF!=2,"En desacuerdo",IF(Voto!#REF!=3,"Abstención","")))</f>
        <v>#REF!</v>
      </c>
      <c r="H161" s="59"/>
      <c r="I161" s="57" t="e">
        <f>Voto!#REF!</f>
        <v>#REF!</v>
      </c>
      <c r="J161" s="4" t="s">
        <v>490</v>
      </c>
      <c r="L161" s="4" t="str">
        <f t="shared" si="1"/>
        <v/>
      </c>
    </row>
    <row r="162" spans="1:12" s="4" customFormat="1" ht="26" x14ac:dyDescent="0.3">
      <c r="A162" s="21" t="s">
        <v>167</v>
      </c>
      <c r="B162" s="22"/>
      <c r="D162" s="55" t="s">
        <v>166</v>
      </c>
      <c r="E162" s="145" t="s">
        <v>167</v>
      </c>
      <c r="F162" s="145"/>
      <c r="G162" s="56" t="e">
        <f>IF(Voto!#REF!=1,"De acuerdo",IF(Voto!#REF!=2,"En desacuerdo",IF(Voto!#REF!=3,"Abstención","")))</f>
        <v>#REF!</v>
      </c>
      <c r="H162" s="59"/>
      <c r="I162" s="57" t="e">
        <f>Voto!#REF!</f>
        <v>#REF!</v>
      </c>
      <c r="J162" s="4" t="s">
        <v>490</v>
      </c>
      <c r="L162" s="4" t="str">
        <f t="shared" si="1"/>
        <v/>
      </c>
    </row>
    <row r="163" spans="1:12" s="4" customFormat="1" ht="26" x14ac:dyDescent="0.3">
      <c r="A163" s="20" t="s">
        <v>219</v>
      </c>
      <c r="B163" s="6"/>
      <c r="D163" s="15" t="s">
        <v>218</v>
      </c>
      <c r="E163" s="144" t="s">
        <v>219</v>
      </c>
      <c r="F163" s="144"/>
      <c r="G163" s="56" t="e">
        <f>IF(Voto!#REF!=1,"De acuerdo",IF(Voto!#REF!=2,"En desacuerdo",IF(Voto!#REF!=3,"Abstención","")))</f>
        <v>#REF!</v>
      </c>
      <c r="H163" s="59"/>
      <c r="I163" s="57" t="e">
        <f>Voto!#REF!</f>
        <v>#REF!</v>
      </c>
      <c r="J163" s="4" t="s">
        <v>490</v>
      </c>
      <c r="L163" s="4" t="str">
        <f t="shared" si="1"/>
        <v/>
      </c>
    </row>
    <row r="164" spans="1:12" s="4" customFormat="1" ht="39" x14ac:dyDescent="0.3">
      <c r="A164" s="21" t="s">
        <v>225</v>
      </c>
      <c r="B164" s="22"/>
      <c r="D164" s="55" t="s">
        <v>224</v>
      </c>
      <c r="E164" s="145" t="s">
        <v>225</v>
      </c>
      <c r="F164" s="145"/>
      <c r="G164" s="56" t="e">
        <f>IF(Voto!#REF!=1,"De acuerdo",IF(Voto!#REF!=2,"En desacuerdo",IF(Voto!#REF!=3,"Abstención","")))</f>
        <v>#REF!</v>
      </c>
      <c r="H164" s="59"/>
      <c r="I164" s="57" t="e">
        <f>Voto!#REF!</f>
        <v>#REF!</v>
      </c>
      <c r="J164" s="4" t="s">
        <v>490</v>
      </c>
      <c r="L164" s="4" t="str">
        <f t="shared" si="1"/>
        <v/>
      </c>
    </row>
    <row r="165" spans="1:12" s="4" customFormat="1" ht="26" x14ac:dyDescent="0.3">
      <c r="A165" s="20" t="s">
        <v>393</v>
      </c>
      <c r="B165" s="6"/>
      <c r="D165" s="15" t="s">
        <v>392</v>
      </c>
      <c r="E165" s="144" t="s">
        <v>393</v>
      </c>
      <c r="F165" s="144"/>
      <c r="G165" s="56" t="e">
        <f>IF(Voto!#REF!=1,"De acuerdo",IF(Voto!#REF!=2,"En desacuerdo",IF(Voto!#REF!=3,"Abstención","")))</f>
        <v>#REF!</v>
      </c>
      <c r="H165" s="59"/>
      <c r="I165" s="57" t="e">
        <f>Voto!#REF!</f>
        <v>#REF!</v>
      </c>
      <c r="J165" s="4" t="s">
        <v>490</v>
      </c>
      <c r="L165" s="4" t="str">
        <f t="shared" si="1"/>
        <v/>
      </c>
    </row>
    <row r="166" spans="1:12" s="4" customFormat="1" ht="26" x14ac:dyDescent="0.3">
      <c r="A166" s="21" t="s">
        <v>395</v>
      </c>
      <c r="B166" s="22"/>
      <c r="D166" s="55" t="s">
        <v>394</v>
      </c>
      <c r="E166" s="145" t="s">
        <v>395</v>
      </c>
      <c r="F166" s="145"/>
      <c r="G166" s="56" t="e">
        <f>IF(Voto!#REF!=1,"De acuerdo",IF(Voto!#REF!=2,"En desacuerdo",IF(Voto!#REF!=3,"Abstención","")))</f>
        <v>#REF!</v>
      </c>
      <c r="H166" s="59"/>
      <c r="I166" s="57" t="e">
        <f>Voto!#REF!</f>
        <v>#REF!</v>
      </c>
      <c r="J166" s="4" t="s">
        <v>490</v>
      </c>
      <c r="L166" s="4" t="str">
        <f t="shared" si="1"/>
        <v/>
      </c>
    </row>
    <row r="167" spans="1:12" s="4" customFormat="1" ht="39" x14ac:dyDescent="0.3">
      <c r="A167" s="20" t="s">
        <v>401</v>
      </c>
      <c r="B167" s="6"/>
      <c r="D167" s="15" t="s">
        <v>400</v>
      </c>
      <c r="E167" s="144" t="s">
        <v>401</v>
      </c>
      <c r="F167" s="144"/>
      <c r="G167" s="56" t="e">
        <f>IF(Voto!#REF!=1,"De acuerdo",IF(Voto!#REF!=2,"En desacuerdo",IF(Voto!#REF!=3,"Abstención","")))</f>
        <v>#REF!</v>
      </c>
      <c r="H167" s="59"/>
      <c r="I167" s="57" t="e">
        <f>Voto!#REF!</f>
        <v>#REF!</v>
      </c>
      <c r="J167" s="4" t="s">
        <v>490</v>
      </c>
      <c r="L167" s="4" t="str">
        <f t="shared" si="1"/>
        <v/>
      </c>
    </row>
    <row r="168" spans="1:12" s="4" customFormat="1" ht="26" x14ac:dyDescent="0.3">
      <c r="A168" s="21" t="s">
        <v>403</v>
      </c>
      <c r="B168" s="22"/>
      <c r="D168" s="55" t="s">
        <v>402</v>
      </c>
      <c r="E168" s="145" t="s">
        <v>403</v>
      </c>
      <c r="F168" s="145"/>
      <c r="G168" s="56" t="e">
        <f>IF(Voto!#REF!=1,"De acuerdo",IF(Voto!#REF!=2,"En desacuerdo",IF(Voto!#REF!=3,"Abstención","")))</f>
        <v>#REF!</v>
      </c>
      <c r="H168" s="59"/>
      <c r="I168" s="57" t="e">
        <f>Voto!#REF!</f>
        <v>#REF!</v>
      </c>
      <c r="J168" s="4" t="s">
        <v>490</v>
      </c>
      <c r="L168" s="4" t="str">
        <f t="shared" si="1"/>
        <v/>
      </c>
    </row>
    <row r="169" spans="1:12" s="4" customFormat="1" ht="20.149999999999999" customHeight="1" x14ac:dyDescent="0.3">
      <c r="A169" s="20" t="s">
        <v>405</v>
      </c>
      <c r="B169" s="6"/>
      <c r="D169" s="15" t="s">
        <v>404</v>
      </c>
      <c r="E169" s="144" t="s">
        <v>405</v>
      </c>
      <c r="F169" s="144"/>
      <c r="G169" s="56" t="e">
        <f>IF(Voto!#REF!=1,"De acuerdo",IF(Voto!#REF!=2,"En desacuerdo",IF(Voto!#REF!=3,"Abstención","")))</f>
        <v>#REF!</v>
      </c>
      <c r="H169" s="59"/>
      <c r="I169" s="57" t="e">
        <f>Voto!#REF!</f>
        <v>#REF!</v>
      </c>
      <c r="J169" s="4" t="s">
        <v>490</v>
      </c>
      <c r="L169" s="4" t="str">
        <f t="shared" si="1"/>
        <v/>
      </c>
    </row>
    <row r="170" spans="1:12" s="4" customFormat="1" ht="16" customHeight="1" x14ac:dyDescent="0.3">
      <c r="A170" s="7"/>
      <c r="B170" s="25"/>
      <c r="D170" s="63" t="s">
        <v>457</v>
      </c>
      <c r="E170" s="64"/>
      <c r="F170" s="64"/>
      <c r="G170" s="64" t="e">
        <f>IF(Voto!#REF!=1,"De acuerdo",IF(Voto!#REF!=2,"En desacuerdo",IF(Voto!#REF!=3,"Abstención","")))</f>
        <v>#REF!</v>
      </c>
      <c r="H170" s="64"/>
      <c r="I170" s="60" t="e">
        <f>Voto!#REF!</f>
        <v>#REF!</v>
      </c>
      <c r="J170" s="19" t="s">
        <v>490</v>
      </c>
      <c r="L170" s="4" t="str">
        <f t="shared" si="1"/>
        <v/>
      </c>
    </row>
    <row r="171" spans="1:12" s="4" customFormat="1" ht="26" x14ac:dyDescent="0.3">
      <c r="A171" s="21" t="s">
        <v>9</v>
      </c>
      <c r="B171" s="22"/>
      <c r="D171" s="55" t="s">
        <v>8</v>
      </c>
      <c r="E171" s="145" t="s">
        <v>9</v>
      </c>
      <c r="F171" s="145"/>
      <c r="G171" s="56" t="e">
        <f>IF(Voto!#REF!=1,"De acuerdo",IF(Voto!#REF!=2,"En desacuerdo",IF(Voto!#REF!=3,"Abstención","")))</f>
        <v>#REF!</v>
      </c>
      <c r="H171" s="59"/>
      <c r="I171" s="57" t="e">
        <f>Voto!#REF!</f>
        <v>#REF!</v>
      </c>
      <c r="J171" s="4" t="s">
        <v>490</v>
      </c>
      <c r="L171" s="4" t="str">
        <f t="shared" si="1"/>
        <v/>
      </c>
    </row>
    <row r="172" spans="1:12" s="4" customFormat="1" ht="20.149999999999999" customHeight="1" x14ac:dyDescent="0.3">
      <c r="A172" s="20"/>
      <c r="B172" s="6"/>
      <c r="D172" s="15" t="s">
        <v>496</v>
      </c>
      <c r="E172" s="144" t="s">
        <v>497</v>
      </c>
      <c r="F172" s="144"/>
      <c r="G172" s="56" t="e">
        <f>IF(Voto!#REF!=1,"De acuerdo",IF(Voto!#REF!=2,"En desacuerdo",IF(Voto!#REF!=3,"Abstención","")))</f>
        <v>#REF!</v>
      </c>
      <c r="H172" s="59"/>
      <c r="I172" s="57" t="e">
        <f>Voto!#REF!</f>
        <v>#REF!</v>
      </c>
      <c r="L172" s="4" t="str">
        <f t="shared" si="1"/>
        <v/>
      </c>
    </row>
    <row r="173" spans="1:12" s="4" customFormat="1" ht="16" customHeight="1" x14ac:dyDescent="0.3">
      <c r="A173" s="7"/>
      <c r="B173" s="25"/>
      <c r="D173" s="63" t="s">
        <v>458</v>
      </c>
      <c r="E173" s="64"/>
      <c r="F173" s="64"/>
      <c r="G173" s="64" t="e">
        <f>IF(Voto!#REF!=1,"De acuerdo",IF(Voto!#REF!=2,"En desacuerdo",IF(Voto!#REF!=3,"Abstención","")))</f>
        <v>#REF!</v>
      </c>
      <c r="H173" s="64"/>
      <c r="I173" s="60" t="e">
        <f>Voto!#REF!</f>
        <v>#REF!</v>
      </c>
      <c r="J173" s="19" t="s">
        <v>490</v>
      </c>
      <c r="L173" s="4" t="str">
        <f t="shared" si="1"/>
        <v/>
      </c>
    </row>
    <row r="174" spans="1:12" s="4" customFormat="1" ht="26" x14ac:dyDescent="0.3">
      <c r="A174" s="21" t="s">
        <v>39</v>
      </c>
      <c r="B174" s="22"/>
      <c r="D174" s="55" t="s">
        <v>38</v>
      </c>
      <c r="E174" s="145" t="s">
        <v>39</v>
      </c>
      <c r="F174" s="145"/>
      <c r="G174" s="56" t="e">
        <f>IF(Voto!#REF!=1,"De acuerdo",IF(Voto!#REF!=2,"En desacuerdo",IF(Voto!#REF!=3,"Abstención","")))</f>
        <v>#REF!</v>
      </c>
      <c r="H174" s="59"/>
      <c r="I174" s="57" t="e">
        <f>Voto!#REF!</f>
        <v>#REF!</v>
      </c>
      <c r="J174" s="4" t="s">
        <v>490</v>
      </c>
      <c r="L174" s="4" t="str">
        <f t="shared" si="1"/>
        <v/>
      </c>
    </row>
    <row r="175" spans="1:12" s="4" customFormat="1" ht="26" x14ac:dyDescent="0.3">
      <c r="A175" s="20" t="s">
        <v>101</v>
      </c>
      <c r="B175" s="6"/>
      <c r="D175" s="15" t="s">
        <v>100</v>
      </c>
      <c r="E175" s="144" t="s">
        <v>101</v>
      </c>
      <c r="F175" s="144"/>
      <c r="G175" s="56" t="e">
        <f>IF(Voto!#REF!=1,"De acuerdo",IF(Voto!#REF!=2,"En desacuerdo",IF(Voto!#REF!=3,"Abstención","")))</f>
        <v>#REF!</v>
      </c>
      <c r="H175" s="59"/>
      <c r="I175" s="57" t="e">
        <f>Voto!#REF!</f>
        <v>#REF!</v>
      </c>
      <c r="J175" s="4" t="s">
        <v>490</v>
      </c>
      <c r="L175" s="4" t="str">
        <f t="shared" si="1"/>
        <v/>
      </c>
    </row>
    <row r="176" spans="1:12" s="4" customFormat="1" ht="20.149999999999999" customHeight="1" x14ac:dyDescent="0.3">
      <c r="A176" s="21" t="s">
        <v>369</v>
      </c>
      <c r="B176" s="22"/>
      <c r="D176" s="55" t="s">
        <v>368</v>
      </c>
      <c r="E176" s="145" t="s">
        <v>369</v>
      </c>
      <c r="F176" s="145"/>
      <c r="G176" s="56" t="e">
        <f>IF(Voto!#REF!=1,"De acuerdo",IF(Voto!#REF!=2,"En desacuerdo",IF(Voto!#REF!=3,"Abstención","")))</f>
        <v>#REF!</v>
      </c>
      <c r="H176" s="59"/>
      <c r="I176" s="57" t="e">
        <f>Voto!#REF!</f>
        <v>#REF!</v>
      </c>
      <c r="J176" s="4" t="s">
        <v>490</v>
      </c>
      <c r="L176" s="4" t="str">
        <f t="shared" si="1"/>
        <v/>
      </c>
    </row>
    <row r="177" spans="1:12" s="4" customFormat="1" ht="26" x14ac:dyDescent="0.3">
      <c r="A177" s="20" t="s">
        <v>413</v>
      </c>
      <c r="B177" s="6"/>
      <c r="D177" s="15" t="s">
        <v>412</v>
      </c>
      <c r="E177" s="144" t="s">
        <v>413</v>
      </c>
      <c r="F177" s="144"/>
      <c r="G177" s="56" t="e">
        <f>IF(Voto!#REF!=1,"De acuerdo",IF(Voto!#REF!=2,"En desacuerdo",IF(Voto!#REF!=3,"Abstención","")))</f>
        <v>#REF!</v>
      </c>
      <c r="H177" s="59"/>
      <c r="I177" s="57" t="e">
        <f>Voto!#REF!</f>
        <v>#REF!</v>
      </c>
      <c r="J177" s="4" t="s">
        <v>490</v>
      </c>
      <c r="L177" s="4" t="str">
        <f t="shared" si="1"/>
        <v/>
      </c>
    </row>
    <row r="178" spans="1:12" s="4" customFormat="1" ht="26" x14ac:dyDescent="0.3">
      <c r="A178" s="21" t="s">
        <v>417</v>
      </c>
      <c r="B178" s="22"/>
      <c r="D178" s="55" t="s">
        <v>416</v>
      </c>
      <c r="E178" s="145" t="s">
        <v>417</v>
      </c>
      <c r="F178" s="145"/>
      <c r="G178" s="56" t="e">
        <f>IF(Voto!#REF!=1,"De acuerdo",IF(Voto!#REF!=2,"En desacuerdo",IF(Voto!#REF!=3,"Abstención","")))</f>
        <v>#REF!</v>
      </c>
      <c r="H178" s="59"/>
      <c r="I178" s="57" t="e">
        <f>Voto!#REF!</f>
        <v>#REF!</v>
      </c>
      <c r="J178" s="4" t="s">
        <v>490</v>
      </c>
      <c r="L178" s="4" t="str">
        <f t="shared" ref="L178:L241" si="2">IF(K178=2,"Por favor justifique su voto","")</f>
        <v/>
      </c>
    </row>
    <row r="179" spans="1:12" s="4" customFormat="1" ht="16" customHeight="1" x14ac:dyDescent="0.3">
      <c r="A179" s="7"/>
      <c r="B179" s="25"/>
      <c r="D179" s="63" t="s">
        <v>468</v>
      </c>
      <c r="E179" s="64"/>
      <c r="F179" s="64"/>
      <c r="G179" s="64" t="e">
        <f>IF(Voto!#REF!=1,"De acuerdo",IF(Voto!#REF!=2,"En desacuerdo",IF(Voto!#REF!=3,"Abstención","")))</f>
        <v>#REF!</v>
      </c>
      <c r="H179" s="64"/>
      <c r="I179" s="60" t="e">
        <f>Voto!#REF!</f>
        <v>#REF!</v>
      </c>
      <c r="J179" s="19" t="s">
        <v>490</v>
      </c>
      <c r="L179" s="4" t="str">
        <f t="shared" si="2"/>
        <v/>
      </c>
    </row>
    <row r="180" spans="1:12" s="4" customFormat="1" ht="26" x14ac:dyDescent="0.3">
      <c r="A180" s="21" t="s">
        <v>121</v>
      </c>
      <c r="B180" s="22"/>
      <c r="D180" s="55" t="s">
        <v>120</v>
      </c>
      <c r="E180" s="145" t="s">
        <v>121</v>
      </c>
      <c r="F180" s="145"/>
      <c r="G180" s="56" t="e">
        <f>IF(Voto!#REF!=1,"De acuerdo",IF(Voto!#REF!=2,"En desacuerdo",IF(Voto!#REF!=3,"Abstención","")))</f>
        <v>#REF!</v>
      </c>
      <c r="H180" s="59"/>
      <c r="I180" s="57" t="e">
        <f>Voto!#REF!</f>
        <v>#REF!</v>
      </c>
      <c r="J180" s="4" t="s">
        <v>490</v>
      </c>
      <c r="L180" s="4" t="str">
        <f t="shared" si="2"/>
        <v/>
      </c>
    </row>
    <row r="181" spans="1:12" s="4" customFormat="1" ht="26" x14ac:dyDescent="0.3">
      <c r="A181" s="20" t="s">
        <v>127</v>
      </c>
      <c r="B181" s="6"/>
      <c r="D181" s="15" t="s">
        <v>126</v>
      </c>
      <c r="E181" s="144" t="s">
        <v>127</v>
      </c>
      <c r="F181" s="144"/>
      <c r="G181" s="56" t="e">
        <f>IF(Voto!#REF!=1,"De acuerdo",IF(Voto!#REF!=2,"En desacuerdo",IF(Voto!#REF!=3,"Abstención","")))</f>
        <v>#REF!</v>
      </c>
      <c r="H181" s="59"/>
      <c r="I181" s="57" t="e">
        <f>Voto!#REF!</f>
        <v>#REF!</v>
      </c>
      <c r="J181" s="4" t="s">
        <v>490</v>
      </c>
      <c r="L181" s="4" t="str">
        <f t="shared" si="2"/>
        <v/>
      </c>
    </row>
    <row r="182" spans="1:12" s="4" customFormat="1" ht="26" x14ac:dyDescent="0.3">
      <c r="A182" s="21" t="s">
        <v>169</v>
      </c>
      <c r="B182" s="22"/>
      <c r="D182" s="55" t="s">
        <v>168</v>
      </c>
      <c r="E182" s="145" t="s">
        <v>169</v>
      </c>
      <c r="F182" s="145"/>
      <c r="G182" s="56" t="e">
        <f>IF(Voto!#REF!=1,"De acuerdo",IF(Voto!#REF!=2,"En desacuerdo",IF(Voto!#REF!=3,"Abstención","")))</f>
        <v>#REF!</v>
      </c>
      <c r="H182" s="59"/>
      <c r="I182" s="57" t="e">
        <f>Voto!#REF!</f>
        <v>#REF!</v>
      </c>
      <c r="J182" s="4" t="s">
        <v>490</v>
      </c>
      <c r="L182" s="4" t="str">
        <f t="shared" si="2"/>
        <v/>
      </c>
    </row>
    <row r="183" spans="1:12" s="4" customFormat="1" ht="26" x14ac:dyDescent="0.3">
      <c r="A183" s="20" t="s">
        <v>173</v>
      </c>
      <c r="B183" s="6"/>
      <c r="D183" s="15" t="s">
        <v>172</v>
      </c>
      <c r="E183" s="144" t="s">
        <v>173</v>
      </c>
      <c r="F183" s="144"/>
      <c r="G183" s="56" t="e">
        <f>IF(Voto!#REF!=1,"De acuerdo",IF(Voto!#REF!=2,"En desacuerdo",IF(Voto!#REF!=3,"Abstención","")))</f>
        <v>#REF!</v>
      </c>
      <c r="H183" s="59"/>
      <c r="I183" s="57" t="e">
        <f>Voto!#REF!</f>
        <v>#REF!</v>
      </c>
      <c r="J183" s="4" t="s">
        <v>490</v>
      </c>
      <c r="L183" s="4" t="str">
        <f t="shared" si="2"/>
        <v/>
      </c>
    </row>
    <row r="184" spans="1:12" s="4" customFormat="1" ht="26" x14ac:dyDescent="0.3">
      <c r="A184" s="21" t="s">
        <v>407</v>
      </c>
      <c r="B184" s="22"/>
      <c r="D184" s="55" t="s">
        <v>406</v>
      </c>
      <c r="E184" s="145" t="s">
        <v>407</v>
      </c>
      <c r="F184" s="145"/>
      <c r="G184" s="56" t="e">
        <f>IF(Voto!#REF!=1,"De acuerdo",IF(Voto!#REF!=2,"En desacuerdo",IF(Voto!#REF!=3,"Abstención","")))</f>
        <v>#REF!</v>
      </c>
      <c r="H184" s="59"/>
      <c r="I184" s="57" t="e">
        <f>Voto!#REF!</f>
        <v>#REF!</v>
      </c>
      <c r="J184" s="4" t="s">
        <v>490</v>
      </c>
      <c r="L184" s="4" t="str">
        <f t="shared" si="2"/>
        <v/>
      </c>
    </row>
    <row r="185" spans="1:12" s="4" customFormat="1" ht="26" x14ac:dyDescent="0.3">
      <c r="A185" s="21" t="s">
        <v>411</v>
      </c>
      <c r="B185" s="22"/>
      <c r="D185" s="55" t="s">
        <v>410</v>
      </c>
      <c r="E185" s="145" t="s">
        <v>411</v>
      </c>
      <c r="F185" s="145"/>
      <c r="G185" s="56" t="e">
        <f>IF(Voto!#REF!=1,"De acuerdo",IF(Voto!#REF!=2,"En desacuerdo",IF(Voto!#REF!=3,"Abstención","")))</f>
        <v>#REF!</v>
      </c>
      <c r="H185" s="59"/>
      <c r="I185" s="57" t="e">
        <f>Voto!#REF!</f>
        <v>#REF!</v>
      </c>
      <c r="J185" s="4" t="s">
        <v>490</v>
      </c>
      <c r="L185" s="4" t="str">
        <f t="shared" si="2"/>
        <v/>
      </c>
    </row>
    <row r="186" spans="1:12" s="4" customFormat="1" ht="20.149999999999999" customHeight="1" x14ac:dyDescent="0.3">
      <c r="A186" s="20" t="s">
        <v>419</v>
      </c>
      <c r="B186" s="6"/>
      <c r="D186" s="15" t="s">
        <v>418</v>
      </c>
      <c r="E186" s="144" t="s">
        <v>419</v>
      </c>
      <c r="F186" s="144"/>
      <c r="G186" s="56" t="e">
        <f>IF(Voto!#REF!=1,"De acuerdo",IF(Voto!#REF!=2,"En desacuerdo",IF(Voto!#REF!=3,"Abstención","")))</f>
        <v>#REF!</v>
      </c>
      <c r="H186" s="59"/>
      <c r="I186" s="57" t="e">
        <f>Voto!#REF!</f>
        <v>#REF!</v>
      </c>
      <c r="J186" s="4" t="s">
        <v>490</v>
      </c>
      <c r="L186" s="4" t="str">
        <f t="shared" si="2"/>
        <v/>
      </c>
    </row>
    <row r="187" spans="1:12" s="4" customFormat="1" ht="16" customHeight="1" x14ac:dyDescent="0.3">
      <c r="A187" s="7"/>
      <c r="B187" s="25"/>
      <c r="D187" s="63" t="s">
        <v>466</v>
      </c>
      <c r="E187" s="64"/>
      <c r="F187" s="64"/>
      <c r="G187" s="64" t="e">
        <f>IF(Voto!#REF!=1,"De acuerdo",IF(Voto!#REF!=2,"En desacuerdo",IF(Voto!#REF!=3,"Abstención","")))</f>
        <v>#REF!</v>
      </c>
      <c r="H187" s="64"/>
      <c r="I187" s="60" t="e">
        <f>Voto!#REF!</f>
        <v>#REF!</v>
      </c>
      <c r="J187" s="19" t="s">
        <v>490</v>
      </c>
      <c r="L187" s="4" t="str">
        <f t="shared" si="2"/>
        <v/>
      </c>
    </row>
    <row r="188" spans="1:12" s="4" customFormat="1" ht="26" x14ac:dyDescent="0.3">
      <c r="A188" s="21" t="s">
        <v>81</v>
      </c>
      <c r="B188" s="22"/>
      <c r="D188" s="55" t="s">
        <v>80</v>
      </c>
      <c r="E188" s="145" t="s">
        <v>81</v>
      </c>
      <c r="F188" s="145"/>
      <c r="G188" s="56" t="e">
        <f>IF(Voto!#REF!=1,"De acuerdo",IF(Voto!#REF!=2,"En desacuerdo",IF(Voto!#REF!=3,"Abstención","")))</f>
        <v>#REF!</v>
      </c>
      <c r="H188" s="59"/>
      <c r="I188" s="57" t="e">
        <f>Voto!#REF!</f>
        <v>#REF!</v>
      </c>
      <c r="J188" s="4" t="s">
        <v>490</v>
      </c>
      <c r="L188" s="4" t="str">
        <f t="shared" si="2"/>
        <v/>
      </c>
    </row>
    <row r="189" spans="1:12" s="4" customFormat="1" ht="26" x14ac:dyDescent="0.3">
      <c r="A189" s="20" t="s">
        <v>311</v>
      </c>
      <c r="B189" s="6"/>
      <c r="D189" s="15" t="s">
        <v>310</v>
      </c>
      <c r="E189" s="144" t="s">
        <v>311</v>
      </c>
      <c r="F189" s="144"/>
      <c r="G189" s="56" t="e">
        <f>IF(Voto!#REF!=1,"De acuerdo",IF(Voto!#REF!=2,"En desacuerdo",IF(Voto!#REF!=3,"Abstención","")))</f>
        <v>#REF!</v>
      </c>
      <c r="H189" s="59"/>
      <c r="I189" s="57" t="e">
        <f>Voto!#REF!</f>
        <v>#REF!</v>
      </c>
      <c r="J189" s="4" t="s">
        <v>490</v>
      </c>
      <c r="L189" s="4" t="str">
        <f t="shared" si="2"/>
        <v/>
      </c>
    </row>
    <row r="190" spans="1:12" s="4" customFormat="1" ht="16" customHeight="1" x14ac:dyDescent="0.3">
      <c r="A190" s="7"/>
      <c r="B190" s="25"/>
      <c r="D190" s="63" t="s">
        <v>470</v>
      </c>
      <c r="E190" s="64"/>
      <c r="F190" s="64"/>
      <c r="G190" s="64" t="e">
        <f>IF(Voto!#REF!=1,"De acuerdo",IF(Voto!#REF!=2,"En desacuerdo",IF(Voto!#REF!=3,"Abstención","")))</f>
        <v>#REF!</v>
      </c>
      <c r="H190" s="64"/>
      <c r="I190" s="60" t="e">
        <f>Voto!#REF!</f>
        <v>#REF!</v>
      </c>
      <c r="J190" s="19" t="s">
        <v>490</v>
      </c>
      <c r="L190" s="4" t="str">
        <f t="shared" si="2"/>
        <v/>
      </c>
    </row>
    <row r="191" spans="1:12" s="4" customFormat="1" ht="26" x14ac:dyDescent="0.3">
      <c r="A191" s="21" t="s">
        <v>37</v>
      </c>
      <c r="B191" s="22"/>
      <c r="D191" s="55" t="s">
        <v>36</v>
      </c>
      <c r="E191" s="145" t="s">
        <v>37</v>
      </c>
      <c r="F191" s="145"/>
      <c r="G191" s="56" t="e">
        <f>IF(Voto!#REF!=1,"De acuerdo",IF(Voto!#REF!=2,"En desacuerdo",IF(Voto!#REF!=3,"Abstención","")))</f>
        <v>#REF!</v>
      </c>
      <c r="H191" s="59"/>
      <c r="I191" s="57" t="e">
        <f>Voto!#REF!</f>
        <v>#REF!</v>
      </c>
      <c r="J191" s="4" t="s">
        <v>490</v>
      </c>
      <c r="L191" s="4" t="str">
        <f t="shared" si="2"/>
        <v/>
      </c>
    </row>
    <row r="192" spans="1:12" s="4" customFormat="1" ht="20.149999999999999" customHeight="1" x14ac:dyDescent="0.3">
      <c r="A192" s="20" t="s">
        <v>47</v>
      </c>
      <c r="B192" s="6"/>
      <c r="D192" s="15" t="s">
        <v>46</v>
      </c>
      <c r="E192" s="144" t="s">
        <v>47</v>
      </c>
      <c r="F192" s="144"/>
      <c r="G192" s="56" t="e">
        <f>IF(Voto!#REF!=1,"De acuerdo",IF(Voto!#REF!=2,"En desacuerdo",IF(Voto!#REF!=3,"Abstención","")))</f>
        <v>#REF!</v>
      </c>
      <c r="H192" s="59"/>
      <c r="I192" s="57" t="e">
        <f>Voto!#REF!</f>
        <v>#REF!</v>
      </c>
      <c r="J192" s="4" t="s">
        <v>490</v>
      </c>
      <c r="L192" s="4" t="str">
        <f t="shared" si="2"/>
        <v/>
      </c>
    </row>
    <row r="193" spans="1:12" s="4" customFormat="1" ht="39" x14ac:dyDescent="0.3">
      <c r="A193" s="21" t="s">
        <v>49</v>
      </c>
      <c r="B193" s="22"/>
      <c r="D193" s="55" t="s">
        <v>48</v>
      </c>
      <c r="E193" s="145" t="s">
        <v>49</v>
      </c>
      <c r="F193" s="145"/>
      <c r="G193" s="56" t="e">
        <f>IF(Voto!#REF!=1,"De acuerdo",IF(Voto!#REF!=2,"En desacuerdo",IF(Voto!#REF!=3,"Abstención","")))</f>
        <v>#REF!</v>
      </c>
      <c r="H193" s="59"/>
      <c r="I193" s="57" t="e">
        <f>Voto!#REF!</f>
        <v>#REF!</v>
      </c>
      <c r="J193" s="4" t="s">
        <v>490</v>
      </c>
      <c r="L193" s="4" t="str">
        <f t="shared" si="2"/>
        <v/>
      </c>
    </row>
    <row r="194" spans="1:12" s="4" customFormat="1" ht="26" x14ac:dyDescent="0.3">
      <c r="A194" s="20" t="s">
        <v>51</v>
      </c>
      <c r="B194" s="6"/>
      <c r="D194" s="15" t="s">
        <v>50</v>
      </c>
      <c r="E194" s="144" t="s">
        <v>51</v>
      </c>
      <c r="F194" s="144"/>
      <c r="G194" s="56" t="e">
        <f>IF(Voto!#REF!=1,"De acuerdo",IF(Voto!#REF!=2,"En desacuerdo",IF(Voto!#REF!=3,"Abstención","")))</f>
        <v>#REF!</v>
      </c>
      <c r="H194" s="59"/>
      <c r="I194" s="57" t="e">
        <f>Voto!#REF!</f>
        <v>#REF!</v>
      </c>
      <c r="J194" s="4" t="s">
        <v>490</v>
      </c>
      <c r="L194" s="4" t="str">
        <f t="shared" si="2"/>
        <v/>
      </c>
    </row>
    <row r="195" spans="1:12" s="4" customFormat="1" ht="26" x14ac:dyDescent="0.3">
      <c r="A195" s="21" t="s">
        <v>55</v>
      </c>
      <c r="B195" s="22"/>
      <c r="D195" s="55" t="s">
        <v>54</v>
      </c>
      <c r="E195" s="145" t="s">
        <v>55</v>
      </c>
      <c r="F195" s="145"/>
      <c r="G195" s="56" t="e">
        <f>IF(Voto!#REF!=1,"De acuerdo",IF(Voto!#REF!=2,"En desacuerdo",IF(Voto!#REF!=3,"Abstención","")))</f>
        <v>#REF!</v>
      </c>
      <c r="H195" s="59"/>
      <c r="I195" s="57" t="e">
        <f>Voto!#REF!</f>
        <v>#REF!</v>
      </c>
      <c r="J195" s="4" t="s">
        <v>490</v>
      </c>
      <c r="L195" s="4" t="str">
        <f t="shared" si="2"/>
        <v/>
      </c>
    </row>
    <row r="196" spans="1:12" s="4" customFormat="1" ht="26" x14ac:dyDescent="0.3">
      <c r="A196" s="20" t="s">
        <v>71</v>
      </c>
      <c r="B196" s="6"/>
      <c r="D196" s="15" t="s">
        <v>70</v>
      </c>
      <c r="E196" s="144" t="s">
        <v>71</v>
      </c>
      <c r="F196" s="144"/>
      <c r="G196" s="56" t="e">
        <f>IF(Voto!#REF!=1,"De acuerdo",IF(Voto!#REF!=2,"En desacuerdo",IF(Voto!#REF!=3,"Abstención","")))</f>
        <v>#REF!</v>
      </c>
      <c r="H196" s="59"/>
      <c r="I196" s="57" t="e">
        <f>Voto!#REF!</f>
        <v>#REF!</v>
      </c>
      <c r="J196" s="4" t="s">
        <v>490</v>
      </c>
      <c r="L196" s="4" t="str">
        <f t="shared" si="2"/>
        <v/>
      </c>
    </row>
    <row r="197" spans="1:12" s="4" customFormat="1" ht="26" x14ac:dyDescent="0.3">
      <c r="A197" s="21" t="s">
        <v>73</v>
      </c>
      <c r="B197" s="22"/>
      <c r="D197" s="55" t="s">
        <v>72</v>
      </c>
      <c r="E197" s="145" t="s">
        <v>73</v>
      </c>
      <c r="F197" s="145"/>
      <c r="G197" s="56" t="e">
        <f>IF(Voto!#REF!=1,"De acuerdo",IF(Voto!#REF!=2,"En desacuerdo",IF(Voto!#REF!=3,"Abstención","")))</f>
        <v>#REF!</v>
      </c>
      <c r="H197" s="59"/>
      <c r="I197" s="57" t="e">
        <f>Voto!#REF!</f>
        <v>#REF!</v>
      </c>
      <c r="J197" s="4" t="s">
        <v>490</v>
      </c>
      <c r="L197" s="4" t="str">
        <f t="shared" si="2"/>
        <v/>
      </c>
    </row>
    <row r="198" spans="1:12" s="4" customFormat="1" ht="20.149999999999999" customHeight="1" x14ac:dyDescent="0.3">
      <c r="A198" s="20" t="s">
        <v>85</v>
      </c>
      <c r="B198" s="6"/>
      <c r="D198" s="15" t="s">
        <v>84</v>
      </c>
      <c r="E198" s="144" t="s">
        <v>85</v>
      </c>
      <c r="F198" s="144"/>
      <c r="G198" s="56" t="e">
        <f>IF(Voto!#REF!=1,"De acuerdo",IF(Voto!#REF!=2,"En desacuerdo",IF(Voto!#REF!=3,"Abstención","")))</f>
        <v>#REF!</v>
      </c>
      <c r="H198" s="59"/>
      <c r="I198" s="57" t="e">
        <f>Voto!#REF!</f>
        <v>#REF!</v>
      </c>
      <c r="J198" s="4" t="s">
        <v>490</v>
      </c>
      <c r="L198" s="4" t="str">
        <f t="shared" si="2"/>
        <v/>
      </c>
    </row>
    <row r="199" spans="1:12" s="4" customFormat="1" ht="20.149999999999999" customHeight="1" x14ac:dyDescent="0.3">
      <c r="A199" s="21" t="s">
        <v>133</v>
      </c>
      <c r="B199" s="22"/>
      <c r="D199" s="55" t="s">
        <v>132</v>
      </c>
      <c r="E199" s="145" t="s">
        <v>133</v>
      </c>
      <c r="F199" s="145"/>
      <c r="G199" s="56" t="e">
        <f>IF(Voto!#REF!=1,"De acuerdo",IF(Voto!#REF!=2,"En desacuerdo",IF(Voto!#REF!=3,"Abstención","")))</f>
        <v>#REF!</v>
      </c>
      <c r="H199" s="59"/>
      <c r="I199" s="57" t="e">
        <f>Voto!#REF!</f>
        <v>#REF!</v>
      </c>
      <c r="J199" s="4" t="s">
        <v>490</v>
      </c>
      <c r="L199" s="4" t="str">
        <f t="shared" si="2"/>
        <v/>
      </c>
    </row>
    <row r="200" spans="1:12" s="4" customFormat="1" ht="20.149999999999999" customHeight="1" x14ac:dyDescent="0.3">
      <c r="A200" s="20" t="s">
        <v>135</v>
      </c>
      <c r="B200" s="6"/>
      <c r="D200" s="15" t="s">
        <v>134</v>
      </c>
      <c r="E200" s="144" t="s">
        <v>135</v>
      </c>
      <c r="F200" s="144"/>
      <c r="G200" s="56" t="e">
        <f>IF(Voto!#REF!=1,"De acuerdo",IF(Voto!#REF!=2,"En desacuerdo",IF(Voto!#REF!=3,"Abstención","")))</f>
        <v>#REF!</v>
      </c>
      <c r="H200" s="59"/>
      <c r="I200" s="57" t="e">
        <f>Voto!#REF!</f>
        <v>#REF!</v>
      </c>
      <c r="J200" s="4" t="s">
        <v>490</v>
      </c>
      <c r="L200" s="4" t="str">
        <f t="shared" si="2"/>
        <v/>
      </c>
    </row>
    <row r="201" spans="1:12" s="4" customFormat="1" ht="20.149999999999999" customHeight="1" x14ac:dyDescent="0.3">
      <c r="A201" s="21" t="s">
        <v>153</v>
      </c>
      <c r="B201" s="22"/>
      <c r="D201" s="55" t="s">
        <v>152</v>
      </c>
      <c r="E201" s="145" t="s">
        <v>153</v>
      </c>
      <c r="F201" s="145"/>
      <c r="G201" s="56" t="e">
        <f>IF(Voto!#REF!=1,"De acuerdo",IF(Voto!#REF!=2,"En desacuerdo",IF(Voto!#REF!=3,"Abstención","")))</f>
        <v>#REF!</v>
      </c>
      <c r="H201" s="59"/>
      <c r="I201" s="57" t="e">
        <f>Voto!#REF!</f>
        <v>#REF!</v>
      </c>
      <c r="J201" s="4" t="s">
        <v>490</v>
      </c>
      <c r="L201" s="4" t="str">
        <f t="shared" si="2"/>
        <v/>
      </c>
    </row>
    <row r="202" spans="1:12" s="4" customFormat="1" ht="20.149999999999999" customHeight="1" x14ac:dyDescent="0.3">
      <c r="A202" s="20" t="s">
        <v>195</v>
      </c>
      <c r="B202" s="6"/>
      <c r="D202" s="15" t="s">
        <v>194</v>
      </c>
      <c r="E202" s="144" t="s">
        <v>195</v>
      </c>
      <c r="F202" s="144"/>
      <c r="G202" s="56" t="e">
        <f>IF(Voto!#REF!=1,"De acuerdo",IF(Voto!#REF!=2,"En desacuerdo",IF(Voto!#REF!=3,"Abstención","")))</f>
        <v>#REF!</v>
      </c>
      <c r="H202" s="59"/>
      <c r="I202" s="57" t="e">
        <f>Voto!#REF!</f>
        <v>#REF!</v>
      </c>
      <c r="J202" s="4" t="s">
        <v>490</v>
      </c>
      <c r="L202" s="4" t="str">
        <f t="shared" si="2"/>
        <v/>
      </c>
    </row>
    <row r="203" spans="1:12" s="4" customFormat="1" ht="20.149999999999999" customHeight="1" x14ac:dyDescent="0.3">
      <c r="A203" s="21" t="s">
        <v>197</v>
      </c>
      <c r="B203" s="22"/>
      <c r="D203" s="55" t="s">
        <v>196</v>
      </c>
      <c r="E203" s="145" t="s">
        <v>197</v>
      </c>
      <c r="F203" s="145"/>
      <c r="G203" s="56" t="e">
        <f>IF(Voto!#REF!=1,"De acuerdo",IF(Voto!#REF!=2,"En desacuerdo",IF(Voto!#REF!=3,"Abstención","")))</f>
        <v>#REF!</v>
      </c>
      <c r="H203" s="59"/>
      <c r="I203" s="57" t="e">
        <f>Voto!#REF!</f>
        <v>#REF!</v>
      </c>
      <c r="J203" s="4" t="s">
        <v>490</v>
      </c>
      <c r="L203" s="4" t="str">
        <f t="shared" si="2"/>
        <v/>
      </c>
    </row>
    <row r="204" spans="1:12" s="4" customFormat="1" ht="26" x14ac:dyDescent="0.3">
      <c r="A204" s="20" t="s">
        <v>223</v>
      </c>
      <c r="B204" s="6"/>
      <c r="D204" s="15" t="s">
        <v>222</v>
      </c>
      <c r="E204" s="144" t="s">
        <v>223</v>
      </c>
      <c r="F204" s="144"/>
      <c r="G204" s="56" t="e">
        <f>IF(Voto!#REF!=1,"De acuerdo",IF(Voto!#REF!=2,"En desacuerdo",IF(Voto!#REF!=3,"Abstención","")))</f>
        <v>#REF!</v>
      </c>
      <c r="H204" s="59"/>
      <c r="I204" s="57" t="e">
        <f>Voto!#REF!</f>
        <v>#REF!</v>
      </c>
      <c r="J204" s="4" t="s">
        <v>490</v>
      </c>
      <c r="L204" s="4" t="str">
        <f t="shared" si="2"/>
        <v/>
      </c>
    </row>
    <row r="205" spans="1:12" s="4" customFormat="1" ht="39" x14ac:dyDescent="0.3">
      <c r="A205" s="21" t="s">
        <v>339</v>
      </c>
      <c r="B205" s="22"/>
      <c r="D205" s="55" t="s">
        <v>338</v>
      </c>
      <c r="E205" s="145" t="s">
        <v>339</v>
      </c>
      <c r="F205" s="145"/>
      <c r="G205" s="56" t="e">
        <f>IF(Voto!#REF!=1,"De acuerdo",IF(Voto!#REF!=2,"En desacuerdo",IF(Voto!#REF!=3,"Abstención","")))</f>
        <v>#REF!</v>
      </c>
      <c r="H205" s="59"/>
      <c r="I205" s="57" t="e">
        <f>Voto!#REF!</f>
        <v>#REF!</v>
      </c>
      <c r="J205" s="4" t="s">
        <v>490</v>
      </c>
      <c r="L205" s="4" t="str">
        <f t="shared" si="2"/>
        <v/>
      </c>
    </row>
    <row r="206" spans="1:12" s="4" customFormat="1" ht="39" x14ac:dyDescent="0.3">
      <c r="A206" s="20" t="s">
        <v>341</v>
      </c>
      <c r="B206" s="6"/>
      <c r="D206" s="15" t="s">
        <v>340</v>
      </c>
      <c r="E206" s="144" t="s">
        <v>341</v>
      </c>
      <c r="F206" s="144"/>
      <c r="G206" s="56" t="e">
        <f>IF(Voto!#REF!=1,"De acuerdo",IF(Voto!#REF!=2,"En desacuerdo",IF(Voto!#REF!=3,"Abstención","")))</f>
        <v>#REF!</v>
      </c>
      <c r="H206" s="59"/>
      <c r="I206" s="57" t="e">
        <f>Voto!#REF!</f>
        <v>#REF!</v>
      </c>
      <c r="J206" s="4" t="s">
        <v>490</v>
      </c>
      <c r="L206" s="4" t="str">
        <f t="shared" si="2"/>
        <v/>
      </c>
    </row>
    <row r="207" spans="1:12" s="4" customFormat="1" ht="39" x14ac:dyDescent="0.3">
      <c r="A207" s="21" t="s">
        <v>343</v>
      </c>
      <c r="B207" s="22"/>
      <c r="D207" s="55" t="s">
        <v>342</v>
      </c>
      <c r="E207" s="145" t="s">
        <v>343</v>
      </c>
      <c r="F207" s="145"/>
      <c r="G207" s="56" t="e">
        <f>IF(Voto!#REF!=1,"De acuerdo",IF(Voto!#REF!=2,"En desacuerdo",IF(Voto!#REF!=3,"Abstención","")))</f>
        <v>#REF!</v>
      </c>
      <c r="H207" s="59"/>
      <c r="I207" s="57" t="e">
        <f>Voto!#REF!</f>
        <v>#REF!</v>
      </c>
      <c r="J207" s="4" t="s">
        <v>490</v>
      </c>
      <c r="L207" s="4" t="str">
        <f t="shared" si="2"/>
        <v/>
      </c>
    </row>
    <row r="208" spans="1:12" s="4" customFormat="1" ht="26" x14ac:dyDescent="0.3">
      <c r="A208" s="20" t="s">
        <v>345</v>
      </c>
      <c r="B208" s="6"/>
      <c r="D208" s="15" t="s">
        <v>344</v>
      </c>
      <c r="E208" s="144" t="s">
        <v>345</v>
      </c>
      <c r="F208" s="144"/>
      <c r="G208" s="56" t="e">
        <f>IF(Voto!#REF!=1,"De acuerdo",IF(Voto!#REF!=2,"En desacuerdo",IF(Voto!#REF!=3,"Abstención","")))</f>
        <v>#REF!</v>
      </c>
      <c r="H208" s="59"/>
      <c r="I208" s="57" t="e">
        <f>Voto!#REF!</f>
        <v>#REF!</v>
      </c>
      <c r="J208" s="4" t="s">
        <v>490</v>
      </c>
      <c r="L208" s="4" t="str">
        <f t="shared" si="2"/>
        <v/>
      </c>
    </row>
    <row r="209" spans="1:12" s="4" customFormat="1" ht="26" x14ac:dyDescent="0.3">
      <c r="A209" s="21" t="s">
        <v>347</v>
      </c>
      <c r="B209" s="22"/>
      <c r="D209" s="55" t="s">
        <v>346</v>
      </c>
      <c r="E209" s="145" t="s">
        <v>347</v>
      </c>
      <c r="F209" s="145"/>
      <c r="G209" s="56" t="e">
        <f>IF(Voto!#REF!=1,"De acuerdo",IF(Voto!#REF!=2,"En desacuerdo",IF(Voto!#REF!=3,"Abstención","")))</f>
        <v>#REF!</v>
      </c>
      <c r="H209" s="59"/>
      <c r="I209" s="57" t="e">
        <f>Voto!#REF!</f>
        <v>#REF!</v>
      </c>
      <c r="J209" s="4" t="s">
        <v>490</v>
      </c>
      <c r="L209" s="4" t="str">
        <f t="shared" si="2"/>
        <v/>
      </c>
    </row>
    <row r="210" spans="1:12" s="4" customFormat="1" ht="26" x14ac:dyDescent="0.3">
      <c r="A210" s="20" t="s">
        <v>349</v>
      </c>
      <c r="B210" s="6"/>
      <c r="D210" s="15" t="s">
        <v>348</v>
      </c>
      <c r="E210" s="144" t="s">
        <v>349</v>
      </c>
      <c r="F210" s="144"/>
      <c r="G210" s="56" t="e">
        <f>IF(Voto!#REF!=1,"De acuerdo",IF(Voto!#REF!=2,"En desacuerdo",IF(Voto!#REF!=3,"Abstención","")))</f>
        <v>#REF!</v>
      </c>
      <c r="H210" s="59"/>
      <c r="I210" s="57" t="e">
        <f>Voto!#REF!</f>
        <v>#REF!</v>
      </c>
      <c r="J210" s="4" t="s">
        <v>490</v>
      </c>
      <c r="L210" s="4" t="str">
        <f t="shared" si="2"/>
        <v/>
      </c>
    </row>
    <row r="211" spans="1:12" s="4" customFormat="1" ht="39" x14ac:dyDescent="0.3">
      <c r="A211" s="21" t="s">
        <v>351</v>
      </c>
      <c r="B211" s="22"/>
      <c r="D211" s="55" t="s">
        <v>350</v>
      </c>
      <c r="E211" s="145" t="s">
        <v>351</v>
      </c>
      <c r="F211" s="145"/>
      <c r="G211" s="56" t="e">
        <f>IF(Voto!#REF!=1,"De acuerdo",IF(Voto!#REF!=2,"En desacuerdo",IF(Voto!#REF!=3,"Abstención","")))</f>
        <v>#REF!</v>
      </c>
      <c r="H211" s="59"/>
      <c r="I211" s="57" t="e">
        <f>Voto!#REF!</f>
        <v>#REF!</v>
      </c>
      <c r="J211" s="4" t="s">
        <v>490</v>
      </c>
      <c r="L211" s="4" t="str">
        <f t="shared" si="2"/>
        <v/>
      </c>
    </row>
    <row r="212" spans="1:12" s="4" customFormat="1" ht="39" x14ac:dyDescent="0.3">
      <c r="A212" s="20" t="s">
        <v>353</v>
      </c>
      <c r="B212" s="6"/>
      <c r="D212" s="15" t="s">
        <v>352</v>
      </c>
      <c r="E212" s="144" t="s">
        <v>353</v>
      </c>
      <c r="F212" s="144"/>
      <c r="G212" s="56" t="e">
        <f>IF(Voto!#REF!=1,"De acuerdo",IF(Voto!#REF!=2,"En desacuerdo",IF(Voto!#REF!=3,"Abstención","")))</f>
        <v>#REF!</v>
      </c>
      <c r="H212" s="59"/>
      <c r="I212" s="57" t="e">
        <f>Voto!#REF!</f>
        <v>#REF!</v>
      </c>
      <c r="J212" s="4" t="s">
        <v>490</v>
      </c>
      <c r="L212" s="4" t="str">
        <f t="shared" si="2"/>
        <v/>
      </c>
    </row>
    <row r="213" spans="1:12" s="4" customFormat="1" ht="39" x14ac:dyDescent="0.3">
      <c r="A213" s="21" t="s">
        <v>355</v>
      </c>
      <c r="B213" s="22"/>
      <c r="D213" s="55" t="s">
        <v>354</v>
      </c>
      <c r="E213" s="145" t="s">
        <v>355</v>
      </c>
      <c r="F213" s="145"/>
      <c r="G213" s="56" t="e">
        <f>IF(Voto!#REF!=1,"De acuerdo",IF(Voto!#REF!=2,"En desacuerdo",IF(Voto!#REF!=3,"Abstención","")))</f>
        <v>#REF!</v>
      </c>
      <c r="H213" s="59"/>
      <c r="I213" s="57" t="e">
        <f>Voto!#REF!</f>
        <v>#REF!</v>
      </c>
      <c r="J213" s="4" t="s">
        <v>490</v>
      </c>
      <c r="L213" s="4" t="str">
        <f t="shared" si="2"/>
        <v/>
      </c>
    </row>
    <row r="214" spans="1:12" s="4" customFormat="1" ht="39" x14ac:dyDescent="0.3">
      <c r="A214" s="20" t="s">
        <v>415</v>
      </c>
      <c r="B214" s="6"/>
      <c r="D214" s="15" t="s">
        <v>414</v>
      </c>
      <c r="E214" s="144" t="s">
        <v>415</v>
      </c>
      <c r="F214" s="144"/>
      <c r="G214" s="56" t="e">
        <f>IF(Voto!#REF!=1,"De acuerdo",IF(Voto!#REF!=2,"En desacuerdo",IF(Voto!#REF!=3,"Abstención","")))</f>
        <v>#REF!</v>
      </c>
      <c r="H214" s="59"/>
      <c r="I214" s="57" t="e">
        <f>Voto!#REF!</f>
        <v>#REF!</v>
      </c>
      <c r="J214" s="4" t="s">
        <v>490</v>
      </c>
      <c r="L214" s="4" t="str">
        <f t="shared" si="2"/>
        <v/>
      </c>
    </row>
    <row r="215" spans="1:12" s="4" customFormat="1" ht="13" x14ac:dyDescent="0.3">
      <c r="A215" s="6"/>
      <c r="B215" s="6"/>
      <c r="D215" s="3"/>
      <c r="E215" s="6"/>
      <c r="G215" s="4" t="e">
        <f>IF(Voto!#REF!=1,"De acuerdo",IF(Voto!#REF!=2,"En desacuerdo",IF(Voto!#REF!=3,"Abstención","")))</f>
        <v>#REF!</v>
      </c>
      <c r="H215" s="26"/>
      <c r="I215" s="6" t="e">
        <f>Voto!#REF!</f>
        <v>#REF!</v>
      </c>
      <c r="J215" s="4" t="s">
        <v>490</v>
      </c>
      <c r="L215" s="4" t="str">
        <f t="shared" si="2"/>
        <v/>
      </c>
    </row>
    <row r="216" spans="1:12" s="4" customFormat="1" x14ac:dyDescent="0.3">
      <c r="A216" s="13"/>
      <c r="B216" s="13"/>
      <c r="D216" s="51" t="s">
        <v>492</v>
      </c>
      <c r="E216" s="13"/>
      <c r="F216" s="12"/>
      <c r="G216" s="12" t="str">
        <f>IF(Voto!M21=1,"De acuerdo",IF(Voto!M21=2,"En desacuerdo",IF(Voto!M21=3,"Abstención","")))</f>
        <v/>
      </c>
      <c r="H216" s="13"/>
      <c r="I216" s="13">
        <f>Voto!K21</f>
        <v>0</v>
      </c>
      <c r="J216" s="47" t="s">
        <v>490</v>
      </c>
      <c r="L216" s="4" t="str">
        <f t="shared" si="2"/>
        <v/>
      </c>
    </row>
    <row r="217" spans="1:12" s="4" customFormat="1" ht="4" customHeight="1" x14ac:dyDescent="0.3">
      <c r="A217" s="6"/>
      <c r="B217" s="6"/>
      <c r="D217" s="3"/>
      <c r="E217" s="6"/>
      <c r="G217" s="4" t="e">
        <f>IF(Voto!#REF!=1,"De acuerdo",IF(Voto!#REF!=2,"En desacuerdo",IF(Voto!#REF!=3,"Abstención","")))</f>
        <v>#REF!</v>
      </c>
      <c r="H217" s="26"/>
      <c r="I217" s="6" t="e">
        <f>Voto!#REF!</f>
        <v>#REF!</v>
      </c>
      <c r="J217" s="4" t="s">
        <v>490</v>
      </c>
      <c r="L217" s="4" t="str">
        <f t="shared" si="2"/>
        <v/>
      </c>
    </row>
    <row r="218" spans="1:12" customFormat="1" ht="14.5" x14ac:dyDescent="0.35">
      <c r="D218" s="147" t="s">
        <v>472</v>
      </c>
      <c r="E218" s="147"/>
      <c r="F218" s="147"/>
      <c r="G218" s="70" t="e">
        <f>IF(Voto!#REF!=1,"De acuerdo",IF(Voto!#REF!=2,"En desacuerdo",IF(Voto!#REF!=3,"Abstención","")))</f>
        <v>#REF!</v>
      </c>
      <c r="H218" s="70"/>
      <c r="I218" s="70" t="e">
        <f>Voto!#REF!</f>
        <v>#REF!</v>
      </c>
      <c r="J218" s="70"/>
      <c r="L218" t="str">
        <f t="shared" si="2"/>
        <v/>
      </c>
    </row>
    <row r="219" spans="1:12" customFormat="1" ht="14.5" x14ac:dyDescent="0.35">
      <c r="D219" s="147" t="s">
        <v>471</v>
      </c>
      <c r="E219" s="147"/>
      <c r="F219" s="147"/>
      <c r="G219" s="70" t="e">
        <f>IF(Voto!#REF!=1,"De acuerdo",IF(Voto!#REF!=2,"En desacuerdo",IF(Voto!#REF!=3,"Abstención","")))</f>
        <v>#REF!</v>
      </c>
      <c r="H219" s="70"/>
      <c r="I219" s="70" t="e">
        <f>Voto!#REF!</f>
        <v>#REF!</v>
      </c>
      <c r="J219" s="70"/>
      <c r="L219" t="str">
        <f t="shared" si="2"/>
        <v/>
      </c>
    </row>
    <row r="220" spans="1:12" customFormat="1" ht="14.5" x14ac:dyDescent="0.35">
      <c r="D220" s="147" t="s">
        <v>464</v>
      </c>
      <c r="E220" s="147"/>
      <c r="F220" s="147"/>
      <c r="G220" s="70" t="e">
        <f>IF(Voto!#REF!=1,"De acuerdo",IF(Voto!#REF!=2,"En desacuerdo",IF(Voto!#REF!=3,"Abstención","")))</f>
        <v>#REF!</v>
      </c>
      <c r="H220" s="70"/>
      <c r="I220" s="70" t="e">
        <f>Voto!#REF!</f>
        <v>#REF!</v>
      </c>
      <c r="J220" s="70"/>
      <c r="L220" t="str">
        <f t="shared" si="2"/>
        <v/>
      </c>
    </row>
    <row r="221" spans="1:12" customFormat="1" ht="14.5" x14ac:dyDescent="0.35">
      <c r="D221" s="147" t="s">
        <v>462</v>
      </c>
      <c r="E221" s="147"/>
      <c r="F221" s="147"/>
      <c r="G221" s="70" t="e">
        <f>IF(Voto!#REF!=1,"De acuerdo",IF(Voto!#REF!=2,"En desacuerdo",IF(Voto!#REF!=3,"Abstención","")))</f>
        <v>#REF!</v>
      </c>
      <c r="H221" s="70"/>
      <c r="I221" s="70" t="e">
        <f>Voto!#REF!</f>
        <v>#REF!</v>
      </c>
      <c r="J221" s="70"/>
      <c r="L221" t="str">
        <f t="shared" si="2"/>
        <v/>
      </c>
    </row>
    <row r="222" spans="1:12" customFormat="1" ht="14.5" x14ac:dyDescent="0.35">
      <c r="D222" s="147" t="s">
        <v>477</v>
      </c>
      <c r="E222" s="147"/>
      <c r="F222" s="147"/>
      <c r="G222" s="70" t="e">
        <f>IF(Voto!#REF!=1,"De acuerdo",IF(Voto!#REF!=2,"En desacuerdo",IF(Voto!#REF!=3,"Abstención","")))</f>
        <v>#REF!</v>
      </c>
      <c r="H222" s="70"/>
      <c r="I222" s="70" t="e">
        <f>Voto!#REF!</f>
        <v>#REF!</v>
      </c>
      <c r="J222" s="70"/>
      <c r="L222" t="str">
        <f t="shared" si="2"/>
        <v/>
      </c>
    </row>
    <row r="223" spans="1:12" customFormat="1" ht="14.5" x14ac:dyDescent="0.35">
      <c r="D223" s="147" t="s">
        <v>460</v>
      </c>
      <c r="E223" s="147"/>
      <c r="F223" s="147"/>
      <c r="G223" s="70" t="e">
        <f>IF(Voto!#REF!=1,"De acuerdo",IF(Voto!#REF!=2,"En desacuerdo",IF(Voto!#REF!=3,"Abstención","")))</f>
        <v>#REF!</v>
      </c>
      <c r="H223" s="70"/>
      <c r="I223" s="70" t="e">
        <f>Voto!#REF!</f>
        <v>#REF!</v>
      </c>
      <c r="J223" s="70"/>
      <c r="L223" t="str">
        <f t="shared" si="2"/>
        <v/>
      </c>
    </row>
    <row r="224" spans="1:12" customFormat="1" ht="14.5" x14ac:dyDescent="0.35">
      <c r="D224" s="147" t="s">
        <v>474</v>
      </c>
      <c r="E224" s="147"/>
      <c r="F224" s="147"/>
      <c r="G224" s="70" t="e">
        <f>IF(Voto!#REF!=1,"De acuerdo",IF(Voto!#REF!=2,"En desacuerdo",IF(Voto!#REF!=3,"Abstención","")))</f>
        <v>#REF!</v>
      </c>
      <c r="H224" s="70"/>
      <c r="I224" s="70" t="e">
        <f>Voto!#REF!</f>
        <v>#REF!</v>
      </c>
      <c r="J224" s="70"/>
      <c r="L224" t="str">
        <f t="shared" si="2"/>
        <v/>
      </c>
    </row>
    <row r="225" spans="1:12" customFormat="1" ht="14.5" x14ac:dyDescent="0.35">
      <c r="D225" s="147" t="s">
        <v>463</v>
      </c>
      <c r="E225" s="147"/>
      <c r="F225" s="147"/>
      <c r="G225" s="70" t="e">
        <f>IF(Voto!#REF!=1,"De acuerdo",IF(Voto!#REF!=2,"En desacuerdo",IF(Voto!#REF!=3,"Abstención","")))</f>
        <v>#REF!</v>
      </c>
      <c r="H225" s="70"/>
      <c r="I225" s="70" t="e">
        <f>Voto!#REF!</f>
        <v>#REF!</v>
      </c>
      <c r="J225" s="70"/>
      <c r="L225" t="str">
        <f t="shared" si="2"/>
        <v/>
      </c>
    </row>
    <row r="226" spans="1:12" customFormat="1" ht="14.5" x14ac:dyDescent="0.35">
      <c r="D226" s="147" t="s">
        <v>461</v>
      </c>
      <c r="E226" s="147"/>
      <c r="F226" s="147"/>
      <c r="G226" s="70" t="e">
        <f>IF(Voto!#REF!=1,"De acuerdo",IF(Voto!#REF!=2,"En desacuerdo",IF(Voto!#REF!=3,"Abstención","")))</f>
        <v>#REF!</v>
      </c>
      <c r="H226" s="70"/>
      <c r="I226" s="70" t="e">
        <f>Voto!#REF!</f>
        <v>#REF!</v>
      </c>
      <c r="J226" s="70"/>
      <c r="L226" t="str">
        <f t="shared" si="2"/>
        <v/>
      </c>
    </row>
    <row r="227" spans="1:12" customFormat="1" ht="14.5" x14ac:dyDescent="0.35">
      <c r="D227" s="147" t="s">
        <v>478</v>
      </c>
      <c r="E227" s="147"/>
      <c r="F227" s="147"/>
      <c r="G227" s="70" t="e">
        <f>IF(Voto!#REF!=1,"De acuerdo",IF(Voto!#REF!=2,"En desacuerdo",IF(Voto!#REF!=3,"Abstención","")))</f>
        <v>#REF!</v>
      </c>
      <c r="H227" s="70"/>
      <c r="I227" s="70" t="e">
        <f>Voto!#REF!</f>
        <v>#REF!</v>
      </c>
      <c r="J227" s="70"/>
      <c r="L227" t="str">
        <f t="shared" si="2"/>
        <v/>
      </c>
    </row>
    <row r="228" spans="1:12" customFormat="1" ht="14.5" x14ac:dyDescent="0.35">
      <c r="D228" s="147" t="s">
        <v>454</v>
      </c>
      <c r="E228" s="147"/>
      <c r="F228" s="147"/>
      <c r="G228" s="70" t="e">
        <f>IF(Voto!#REF!=1,"De acuerdo",IF(Voto!#REF!=2,"En desacuerdo",IF(Voto!#REF!=3,"Abstención","")))</f>
        <v>#REF!</v>
      </c>
      <c r="H228" s="70"/>
      <c r="I228" s="70" t="e">
        <f>Voto!#REF!</f>
        <v>#REF!</v>
      </c>
      <c r="J228" s="70"/>
      <c r="L228" t="str">
        <f t="shared" si="2"/>
        <v/>
      </c>
    </row>
    <row r="229" spans="1:12" customFormat="1" ht="14.5" x14ac:dyDescent="0.35">
      <c r="D229" s="147" t="s">
        <v>469</v>
      </c>
      <c r="E229" s="147"/>
      <c r="F229" s="147"/>
      <c r="G229" s="70" t="e">
        <f>IF(Voto!#REF!=1,"De acuerdo",IF(Voto!#REF!=2,"En desacuerdo",IF(Voto!#REF!=3,"Abstención","")))</f>
        <v>#REF!</v>
      </c>
      <c r="H229" s="70"/>
      <c r="I229" s="70" t="e">
        <f>Voto!#REF!</f>
        <v>#REF!</v>
      </c>
      <c r="J229" s="70"/>
      <c r="L229" t="str">
        <f t="shared" si="2"/>
        <v/>
      </c>
    </row>
    <row r="230" spans="1:12" customFormat="1" ht="14.5" x14ac:dyDescent="0.35">
      <c r="D230" s="147" t="s">
        <v>468</v>
      </c>
      <c r="E230" s="147"/>
      <c r="F230" s="147"/>
      <c r="G230" s="70" t="e">
        <f>IF(Voto!#REF!=1,"De acuerdo",IF(Voto!#REF!=2,"En desacuerdo",IF(Voto!#REF!=3,"Abstención","")))</f>
        <v>#REF!</v>
      </c>
      <c r="H230" s="70"/>
      <c r="I230" s="70" t="e">
        <f>Voto!#REF!</f>
        <v>#REF!</v>
      </c>
      <c r="J230" s="70"/>
      <c r="L230" t="str">
        <f t="shared" si="2"/>
        <v/>
      </c>
    </row>
    <row r="231" spans="1:12" customFormat="1" ht="14.5" x14ac:dyDescent="0.35">
      <c r="D231" s="147" t="s">
        <v>466</v>
      </c>
      <c r="E231" s="147"/>
      <c r="F231" s="147"/>
      <c r="G231" s="70" t="e">
        <f>IF(Voto!#REF!=1,"De acuerdo",IF(Voto!#REF!=2,"En desacuerdo",IF(Voto!#REF!=3,"Abstención","")))</f>
        <v>#REF!</v>
      </c>
      <c r="H231" s="70"/>
      <c r="I231" s="70" t="e">
        <f>Voto!#REF!</f>
        <v>#REF!</v>
      </c>
      <c r="J231" s="70"/>
      <c r="L231" t="str">
        <f t="shared" si="2"/>
        <v/>
      </c>
    </row>
    <row r="232" spans="1:12" customFormat="1" ht="14.5" x14ac:dyDescent="0.35">
      <c r="D232" s="147" t="s">
        <v>475</v>
      </c>
      <c r="E232" s="147"/>
      <c r="F232" s="147"/>
      <c r="G232" s="70" t="e">
        <f>IF(Voto!#REF!=1,"De acuerdo",IF(Voto!#REF!=2,"En desacuerdo",IF(Voto!#REF!=3,"Abstención","")))</f>
        <v>#REF!</v>
      </c>
      <c r="H232" s="70"/>
      <c r="I232" s="70" t="e">
        <f>Voto!#REF!</f>
        <v>#REF!</v>
      </c>
      <c r="J232" s="70"/>
      <c r="L232" t="str">
        <f t="shared" si="2"/>
        <v/>
      </c>
    </row>
    <row r="233" spans="1:12" customFormat="1" ht="14.5" x14ac:dyDescent="0.35">
      <c r="D233" s="147" t="s">
        <v>470</v>
      </c>
      <c r="E233" s="147"/>
      <c r="F233" s="147"/>
      <c r="G233" s="70" t="e">
        <f>IF(Voto!#REF!=1,"De acuerdo",IF(Voto!#REF!=2,"En desacuerdo",IF(Voto!#REF!=3,"Abstención","")))</f>
        <v>#REF!</v>
      </c>
      <c r="H233" s="70"/>
      <c r="I233" s="70" t="e">
        <f>Voto!#REF!</f>
        <v>#REF!</v>
      </c>
      <c r="J233" s="70"/>
      <c r="L233" t="str">
        <f t="shared" si="2"/>
        <v/>
      </c>
    </row>
    <row r="234" spans="1:12" customFormat="1" ht="4" customHeight="1" x14ac:dyDescent="0.35">
      <c r="G234" t="str">
        <f>IF(Voto!M22=1,"De acuerdo",IF(Voto!M22=2,"En desacuerdo",IF(Voto!M22=3,"Abstención","")))</f>
        <v/>
      </c>
      <c r="I234">
        <f>Voto!K22</f>
        <v>0</v>
      </c>
      <c r="L234" t="str">
        <f t="shared" si="2"/>
        <v/>
      </c>
    </row>
    <row r="235" spans="1:12" s="4" customFormat="1" ht="16" customHeight="1" x14ac:dyDescent="0.3">
      <c r="A235" s="5" t="s">
        <v>486</v>
      </c>
      <c r="B235" s="52"/>
      <c r="D235" s="27" t="s">
        <v>485</v>
      </c>
      <c r="E235" s="146" t="s">
        <v>486</v>
      </c>
      <c r="F235" s="146"/>
      <c r="G235" s="68" t="e">
        <f>IF(Voto!#REF!=1,"De acuerdo",IF(Voto!#REF!=2,"En desacuerdo",IF(Voto!#REF!=3,"Abstención","")))</f>
        <v>#REF!</v>
      </c>
      <c r="H235" s="68"/>
      <c r="I235" s="68" t="e">
        <f>Voto!#REF!</f>
        <v>#REF!</v>
      </c>
      <c r="J235" s="48" t="s">
        <v>490</v>
      </c>
      <c r="L235" s="4" t="str">
        <f t="shared" si="2"/>
        <v/>
      </c>
    </row>
    <row r="236" spans="1:12" s="4" customFormat="1" ht="16" customHeight="1" x14ac:dyDescent="0.3">
      <c r="A236" s="7"/>
      <c r="B236" s="25"/>
      <c r="D236" s="17" t="s">
        <v>472</v>
      </c>
      <c r="E236" s="18"/>
      <c r="F236" s="18"/>
      <c r="G236" s="18" t="str">
        <f>IF(Voto!M24=1,"De acuerdo",IF(Voto!M24=2,"En desacuerdo",IF(Voto!M24=3,"Abstención","")))</f>
        <v/>
      </c>
      <c r="H236" s="18"/>
      <c r="I236" s="23">
        <f>Voto!K24</f>
        <v>0</v>
      </c>
      <c r="J236" s="46" t="s">
        <v>490</v>
      </c>
      <c r="L236" s="4" t="str">
        <f t="shared" si="2"/>
        <v/>
      </c>
    </row>
    <row r="237" spans="1:12" s="4" customFormat="1" ht="26" x14ac:dyDescent="0.3">
      <c r="A237" s="21" t="s">
        <v>293</v>
      </c>
      <c r="B237" s="22"/>
      <c r="D237" s="55" t="s">
        <v>292</v>
      </c>
      <c r="E237" s="145" t="s">
        <v>293</v>
      </c>
      <c r="F237" s="145"/>
      <c r="G237" s="56" t="e">
        <f>IF(Voto!#REF!=1,"De acuerdo",IF(Voto!#REF!=2,"En desacuerdo",IF(Voto!#REF!=3,"Abstención","")))</f>
        <v>#REF!</v>
      </c>
      <c r="H237" s="59"/>
      <c r="I237" s="57" t="e">
        <f>Voto!#REF!</f>
        <v>#REF!</v>
      </c>
      <c r="J237" s="4" t="s">
        <v>490</v>
      </c>
      <c r="L237" s="4" t="str">
        <f t="shared" si="2"/>
        <v/>
      </c>
    </row>
    <row r="238" spans="1:12" s="4" customFormat="1" ht="16" customHeight="1" x14ac:dyDescent="0.3">
      <c r="A238" s="7"/>
      <c r="B238" s="25"/>
      <c r="D238" s="65" t="s">
        <v>471</v>
      </c>
      <c r="E238" s="64"/>
      <c r="F238" s="64"/>
      <c r="G238" s="64" t="e">
        <f>IF(Voto!#REF!=1,"De acuerdo",IF(Voto!#REF!=2,"En desacuerdo",IF(Voto!#REF!=3,"Abstención","")))</f>
        <v>#REF!</v>
      </c>
      <c r="H238" s="64"/>
      <c r="I238" s="60" t="e">
        <f>Voto!#REF!</f>
        <v>#REF!</v>
      </c>
      <c r="J238" s="46" t="s">
        <v>490</v>
      </c>
      <c r="L238" s="4" t="str">
        <f t="shared" si="2"/>
        <v/>
      </c>
    </row>
    <row r="239" spans="1:12" s="4" customFormat="1" ht="20.149999999999999" customHeight="1" x14ac:dyDescent="0.3">
      <c r="A239" s="21" t="s">
        <v>113</v>
      </c>
      <c r="B239" s="22"/>
      <c r="D239" s="55" t="s">
        <v>112</v>
      </c>
      <c r="E239" s="145" t="s">
        <v>113</v>
      </c>
      <c r="F239" s="145"/>
      <c r="G239" s="56" t="e">
        <f>IF(Voto!#REF!=1,"De acuerdo",IF(Voto!#REF!=2,"En desacuerdo",IF(Voto!#REF!=3,"Abstención","")))</f>
        <v>#REF!</v>
      </c>
      <c r="H239" s="59"/>
      <c r="I239" s="57" t="e">
        <f>Voto!#REF!</f>
        <v>#REF!</v>
      </c>
      <c r="J239" s="4" t="s">
        <v>490</v>
      </c>
      <c r="L239" s="4" t="str">
        <f t="shared" si="2"/>
        <v/>
      </c>
    </row>
    <row r="240" spans="1:12" s="4" customFormat="1" ht="20.149999999999999" customHeight="1" x14ac:dyDescent="0.3">
      <c r="A240" s="20" t="s">
        <v>283</v>
      </c>
      <c r="B240" s="6"/>
      <c r="D240" s="15" t="s">
        <v>282</v>
      </c>
      <c r="E240" s="144" t="s">
        <v>283</v>
      </c>
      <c r="F240" s="144"/>
      <c r="G240" s="56" t="e">
        <f>IF(Voto!#REF!=1,"De acuerdo",IF(Voto!#REF!=2,"En desacuerdo",IF(Voto!#REF!=3,"Abstención","")))</f>
        <v>#REF!</v>
      </c>
      <c r="H240" s="59"/>
      <c r="I240" s="57" t="e">
        <f>Voto!#REF!</f>
        <v>#REF!</v>
      </c>
      <c r="J240" s="4" t="s">
        <v>490</v>
      </c>
      <c r="L240" s="4" t="str">
        <f t="shared" si="2"/>
        <v/>
      </c>
    </row>
    <row r="241" spans="1:12" s="4" customFormat="1" ht="39" x14ac:dyDescent="0.3">
      <c r="A241" s="21" t="s">
        <v>319</v>
      </c>
      <c r="B241" s="22"/>
      <c r="D241" s="55" t="s">
        <v>318</v>
      </c>
      <c r="E241" s="145" t="s">
        <v>319</v>
      </c>
      <c r="F241" s="145"/>
      <c r="G241" s="56" t="e">
        <f>IF(Voto!#REF!=1,"De acuerdo",IF(Voto!#REF!=2,"En desacuerdo",IF(Voto!#REF!=3,"Abstención","")))</f>
        <v>#REF!</v>
      </c>
      <c r="H241" s="59"/>
      <c r="I241" s="57" t="e">
        <f>Voto!#REF!</f>
        <v>#REF!</v>
      </c>
      <c r="J241" s="4" t="s">
        <v>490</v>
      </c>
      <c r="L241" s="4" t="str">
        <f t="shared" si="2"/>
        <v/>
      </c>
    </row>
    <row r="242" spans="1:12" s="4" customFormat="1" ht="39" x14ac:dyDescent="0.3">
      <c r="A242" s="20" t="s">
        <v>323</v>
      </c>
      <c r="B242" s="6"/>
      <c r="D242" s="15" t="s">
        <v>322</v>
      </c>
      <c r="E242" s="144" t="s">
        <v>323</v>
      </c>
      <c r="F242" s="144"/>
      <c r="G242" s="56" t="e">
        <f>IF(Voto!#REF!=1,"De acuerdo",IF(Voto!#REF!=2,"En desacuerdo",IF(Voto!#REF!=3,"Abstención","")))</f>
        <v>#REF!</v>
      </c>
      <c r="H242" s="59"/>
      <c r="I242" s="57" t="e">
        <f>Voto!#REF!</f>
        <v>#REF!</v>
      </c>
      <c r="J242" s="4" t="s">
        <v>490</v>
      </c>
      <c r="L242" s="4" t="str">
        <f t="shared" ref="L242:L305" si="3">IF(K242=2,"Por favor justifique su voto","")</f>
        <v/>
      </c>
    </row>
    <row r="243" spans="1:12" s="4" customFormat="1" ht="52" x14ac:dyDescent="0.3">
      <c r="A243" s="21" t="s">
        <v>325</v>
      </c>
      <c r="B243" s="22"/>
      <c r="D243" s="55" t="s">
        <v>324</v>
      </c>
      <c r="E243" s="145" t="s">
        <v>325</v>
      </c>
      <c r="F243" s="145"/>
      <c r="G243" s="56" t="e">
        <f>IF(Voto!#REF!=1,"De acuerdo",IF(Voto!#REF!=2,"En desacuerdo",IF(Voto!#REF!=3,"Abstención","")))</f>
        <v>#REF!</v>
      </c>
      <c r="H243" s="59"/>
      <c r="I243" s="57" t="e">
        <f>Voto!#REF!</f>
        <v>#REF!</v>
      </c>
      <c r="J243" s="4" t="s">
        <v>490</v>
      </c>
      <c r="L243" s="4" t="str">
        <f t="shared" si="3"/>
        <v/>
      </c>
    </row>
    <row r="244" spans="1:12" s="4" customFormat="1" ht="16" customHeight="1" x14ac:dyDescent="0.3">
      <c r="A244" s="7"/>
      <c r="B244" s="25"/>
      <c r="D244" s="65" t="s">
        <v>464</v>
      </c>
      <c r="E244" s="64"/>
      <c r="F244" s="64"/>
      <c r="G244" s="64" t="e">
        <f>IF(Voto!#REF!=1,"De acuerdo",IF(Voto!#REF!=2,"En desacuerdo",IF(Voto!#REF!=3,"Abstención","")))</f>
        <v>#REF!</v>
      </c>
      <c r="H244" s="64"/>
      <c r="I244" s="60" t="e">
        <f>Voto!#REF!</f>
        <v>#REF!</v>
      </c>
      <c r="J244" s="46" t="s">
        <v>490</v>
      </c>
      <c r="L244" s="4" t="str">
        <f t="shared" si="3"/>
        <v/>
      </c>
    </row>
    <row r="245" spans="1:12" s="4" customFormat="1" ht="39" x14ac:dyDescent="0.3">
      <c r="A245" s="21" t="s">
        <v>269</v>
      </c>
      <c r="B245" s="22"/>
      <c r="D245" s="55" t="s">
        <v>268</v>
      </c>
      <c r="E245" s="145" t="s">
        <v>269</v>
      </c>
      <c r="F245" s="145"/>
      <c r="G245" s="56" t="e">
        <f>IF(Voto!#REF!=1,"De acuerdo",IF(Voto!#REF!=2,"En desacuerdo",IF(Voto!#REF!=3,"Abstención","")))</f>
        <v>#REF!</v>
      </c>
      <c r="H245" s="59"/>
      <c r="I245" s="57" t="e">
        <f>Voto!#REF!</f>
        <v>#REF!</v>
      </c>
      <c r="J245" s="4" t="s">
        <v>490</v>
      </c>
      <c r="L245" s="4" t="str">
        <f t="shared" si="3"/>
        <v/>
      </c>
    </row>
    <row r="246" spans="1:12" s="4" customFormat="1" ht="78" x14ac:dyDescent="0.3">
      <c r="A246" s="20" t="s">
        <v>271</v>
      </c>
      <c r="B246" s="6"/>
      <c r="D246" s="15" t="s">
        <v>270</v>
      </c>
      <c r="E246" s="144" t="s">
        <v>271</v>
      </c>
      <c r="F246" s="144"/>
      <c r="G246" s="56" t="e">
        <f>IF(Voto!#REF!=1,"De acuerdo",IF(Voto!#REF!=2,"En desacuerdo",IF(Voto!#REF!=3,"Abstención","")))</f>
        <v>#REF!</v>
      </c>
      <c r="H246" s="59"/>
      <c r="I246" s="57" t="e">
        <f>Voto!#REF!</f>
        <v>#REF!</v>
      </c>
      <c r="J246" s="4" t="s">
        <v>490</v>
      </c>
      <c r="L246" s="4" t="str">
        <f t="shared" si="3"/>
        <v/>
      </c>
    </row>
    <row r="247" spans="1:12" s="4" customFormat="1" ht="65" x14ac:dyDescent="0.3">
      <c r="A247" s="21" t="s">
        <v>273</v>
      </c>
      <c r="B247" s="22"/>
      <c r="D247" s="55" t="s">
        <v>272</v>
      </c>
      <c r="E247" s="145" t="s">
        <v>273</v>
      </c>
      <c r="F247" s="145"/>
      <c r="G247" s="56" t="e">
        <f>IF(Voto!#REF!=1,"De acuerdo",IF(Voto!#REF!=2,"En desacuerdo",IF(Voto!#REF!=3,"Abstención","")))</f>
        <v>#REF!</v>
      </c>
      <c r="H247" s="59"/>
      <c r="I247" s="57" t="e">
        <f>Voto!#REF!</f>
        <v>#REF!</v>
      </c>
      <c r="J247" s="4" t="s">
        <v>490</v>
      </c>
      <c r="L247" s="4" t="str">
        <f t="shared" si="3"/>
        <v/>
      </c>
    </row>
    <row r="248" spans="1:12" s="4" customFormat="1" ht="16" customHeight="1" x14ac:dyDescent="0.3">
      <c r="A248" s="7"/>
      <c r="B248" s="25"/>
      <c r="D248" s="65" t="s">
        <v>462</v>
      </c>
      <c r="E248" s="64"/>
      <c r="F248" s="64"/>
      <c r="G248" s="64" t="e">
        <f>IF(Voto!#REF!=1,"De acuerdo",IF(Voto!#REF!=2,"En desacuerdo",IF(Voto!#REF!=3,"Abstención","")))</f>
        <v>#REF!</v>
      </c>
      <c r="H248" s="64"/>
      <c r="I248" s="60" t="e">
        <f>Voto!#REF!</f>
        <v>#REF!</v>
      </c>
      <c r="J248" s="46" t="s">
        <v>490</v>
      </c>
      <c r="L248" s="4" t="str">
        <f t="shared" si="3"/>
        <v/>
      </c>
    </row>
    <row r="249" spans="1:12" s="4" customFormat="1" ht="26" x14ac:dyDescent="0.3">
      <c r="A249" s="21" t="s">
        <v>275</v>
      </c>
      <c r="B249" s="22"/>
      <c r="D249" s="55" t="s">
        <v>274</v>
      </c>
      <c r="E249" s="145" t="s">
        <v>275</v>
      </c>
      <c r="F249" s="145"/>
      <c r="G249" s="56" t="e">
        <f>IF(Voto!#REF!=1,"De acuerdo",IF(Voto!#REF!=2,"En desacuerdo",IF(Voto!#REF!=3,"Abstención","")))</f>
        <v>#REF!</v>
      </c>
      <c r="H249" s="59"/>
      <c r="I249" s="57" t="e">
        <f>Voto!#REF!</f>
        <v>#REF!</v>
      </c>
      <c r="J249" s="4" t="s">
        <v>490</v>
      </c>
      <c r="L249" s="4" t="str">
        <f t="shared" si="3"/>
        <v/>
      </c>
    </row>
    <row r="250" spans="1:12" s="4" customFormat="1" ht="52" x14ac:dyDescent="0.3">
      <c r="A250" s="20" t="s">
        <v>279</v>
      </c>
      <c r="B250" s="6"/>
      <c r="D250" s="15" t="s">
        <v>278</v>
      </c>
      <c r="E250" s="144" t="s">
        <v>279</v>
      </c>
      <c r="F250" s="144"/>
      <c r="G250" s="56" t="e">
        <f>IF(Voto!#REF!=1,"De acuerdo",IF(Voto!#REF!=2,"En desacuerdo",IF(Voto!#REF!=3,"Abstención","")))</f>
        <v>#REF!</v>
      </c>
      <c r="H250" s="59"/>
      <c r="I250" s="57" t="e">
        <f>Voto!#REF!</f>
        <v>#REF!</v>
      </c>
      <c r="J250" s="4" t="s">
        <v>490</v>
      </c>
      <c r="L250" s="4" t="str">
        <f t="shared" si="3"/>
        <v/>
      </c>
    </row>
    <row r="251" spans="1:12" s="4" customFormat="1" ht="16" customHeight="1" x14ac:dyDescent="0.3">
      <c r="A251" s="7"/>
      <c r="B251" s="25"/>
      <c r="D251" s="65" t="s">
        <v>477</v>
      </c>
      <c r="E251" s="64"/>
      <c r="F251" s="64"/>
      <c r="G251" s="64" t="e">
        <f>IF(Voto!#REF!=1,"De acuerdo",IF(Voto!#REF!=2,"En desacuerdo",IF(Voto!#REF!=3,"Abstención","")))</f>
        <v>#REF!</v>
      </c>
      <c r="H251" s="64"/>
      <c r="I251" s="60" t="e">
        <f>Voto!#REF!</f>
        <v>#REF!</v>
      </c>
      <c r="J251" s="46" t="s">
        <v>490</v>
      </c>
      <c r="L251" s="4" t="str">
        <f t="shared" si="3"/>
        <v/>
      </c>
    </row>
    <row r="252" spans="1:12" s="4" customFormat="1" ht="20.149999999999999" customHeight="1" x14ac:dyDescent="0.3">
      <c r="A252" s="21" t="s">
        <v>217</v>
      </c>
      <c r="B252" s="22"/>
      <c r="D252" s="55" t="s">
        <v>216</v>
      </c>
      <c r="E252" s="145" t="s">
        <v>217</v>
      </c>
      <c r="F252" s="145"/>
      <c r="G252" s="56" t="e">
        <f>IF(Voto!#REF!=1,"De acuerdo",IF(Voto!#REF!=2,"En desacuerdo",IF(Voto!#REF!=3,"Abstención","")))</f>
        <v>#REF!</v>
      </c>
      <c r="H252" s="59"/>
      <c r="I252" s="57" t="e">
        <f>Voto!#REF!</f>
        <v>#REF!</v>
      </c>
      <c r="J252" s="4" t="s">
        <v>490</v>
      </c>
      <c r="L252" s="4" t="str">
        <f t="shared" si="3"/>
        <v/>
      </c>
    </row>
    <row r="253" spans="1:12" s="4" customFormat="1" ht="16" customHeight="1" x14ac:dyDescent="0.3">
      <c r="A253" s="7"/>
      <c r="B253" s="25"/>
      <c r="D253" s="65" t="s">
        <v>460</v>
      </c>
      <c r="E253" s="64"/>
      <c r="F253" s="64"/>
      <c r="G253" s="64" t="e">
        <f>IF(Voto!#REF!=1,"De acuerdo",IF(Voto!#REF!=2,"En desacuerdo",IF(Voto!#REF!=3,"Abstención","")))</f>
        <v>#REF!</v>
      </c>
      <c r="H253" s="64"/>
      <c r="I253" s="60" t="e">
        <f>Voto!#REF!</f>
        <v>#REF!</v>
      </c>
      <c r="J253" s="46" t="s">
        <v>490</v>
      </c>
      <c r="L253" s="4" t="str">
        <f t="shared" si="3"/>
        <v/>
      </c>
    </row>
    <row r="254" spans="1:12" s="4" customFormat="1" ht="39" x14ac:dyDescent="0.3">
      <c r="A254" s="21" t="s">
        <v>1</v>
      </c>
      <c r="B254" s="22"/>
      <c r="D254" s="55" t="s">
        <v>0</v>
      </c>
      <c r="E254" s="145" t="s">
        <v>1</v>
      </c>
      <c r="F254" s="145"/>
      <c r="G254" s="56" t="e">
        <f>IF(Voto!#REF!=1,"De acuerdo",IF(Voto!#REF!=2,"En desacuerdo",IF(Voto!#REF!=3,"Abstención","")))</f>
        <v>#REF!</v>
      </c>
      <c r="H254" s="59"/>
      <c r="I254" s="57" t="e">
        <f>Voto!#REF!</f>
        <v>#REF!</v>
      </c>
      <c r="J254" s="4" t="s">
        <v>490</v>
      </c>
      <c r="L254" s="4" t="str">
        <f t="shared" si="3"/>
        <v/>
      </c>
    </row>
    <row r="255" spans="1:12" s="4" customFormat="1" ht="52" x14ac:dyDescent="0.3">
      <c r="A255" s="20" t="s">
        <v>5</v>
      </c>
      <c r="B255" s="6"/>
      <c r="D255" s="15" t="s">
        <v>4</v>
      </c>
      <c r="E255" s="144" t="s">
        <v>5</v>
      </c>
      <c r="F255" s="144"/>
      <c r="G255" s="56" t="e">
        <f>IF(Voto!#REF!=1,"De acuerdo",IF(Voto!#REF!=2,"En desacuerdo",IF(Voto!#REF!=3,"Abstención","")))</f>
        <v>#REF!</v>
      </c>
      <c r="H255" s="59"/>
      <c r="I255" s="57" t="e">
        <f>Voto!#REF!</f>
        <v>#REF!</v>
      </c>
      <c r="J255" s="4" t="s">
        <v>490</v>
      </c>
      <c r="L255" s="4" t="str">
        <f t="shared" si="3"/>
        <v/>
      </c>
    </row>
    <row r="256" spans="1:12" s="4" customFormat="1" ht="26" x14ac:dyDescent="0.3">
      <c r="A256" s="21" t="s">
        <v>27</v>
      </c>
      <c r="B256" s="22"/>
      <c r="D256" s="55" t="s">
        <v>26</v>
      </c>
      <c r="E256" s="145" t="s">
        <v>27</v>
      </c>
      <c r="F256" s="145"/>
      <c r="G256" s="56" t="e">
        <f>IF(Voto!#REF!=1,"De acuerdo",IF(Voto!#REF!=2,"En desacuerdo",IF(Voto!#REF!=3,"Abstención","")))</f>
        <v>#REF!</v>
      </c>
      <c r="H256" s="59"/>
      <c r="I256" s="57" t="e">
        <f>Voto!#REF!</f>
        <v>#REF!</v>
      </c>
      <c r="J256" s="4" t="s">
        <v>490</v>
      </c>
      <c r="L256" s="4" t="str">
        <f t="shared" si="3"/>
        <v/>
      </c>
    </row>
    <row r="257" spans="1:12" s="4" customFormat="1" ht="26" x14ac:dyDescent="0.3">
      <c r="A257" s="20" t="s">
        <v>29</v>
      </c>
      <c r="B257" s="6"/>
      <c r="D257" s="15" t="s">
        <v>28</v>
      </c>
      <c r="E257" s="144" t="s">
        <v>29</v>
      </c>
      <c r="F257" s="144"/>
      <c r="G257" s="56" t="e">
        <f>IF(Voto!#REF!=1,"De acuerdo",IF(Voto!#REF!=2,"En desacuerdo",IF(Voto!#REF!=3,"Abstención","")))</f>
        <v>#REF!</v>
      </c>
      <c r="H257" s="59"/>
      <c r="I257" s="57" t="e">
        <f>Voto!#REF!</f>
        <v>#REF!</v>
      </c>
      <c r="J257" s="4" t="s">
        <v>490</v>
      </c>
      <c r="L257" s="4" t="str">
        <f t="shared" si="3"/>
        <v/>
      </c>
    </row>
    <row r="258" spans="1:12" s="4" customFormat="1" ht="26" x14ac:dyDescent="0.3">
      <c r="A258" s="21" t="s">
        <v>31</v>
      </c>
      <c r="B258" s="22"/>
      <c r="D258" s="55" t="s">
        <v>30</v>
      </c>
      <c r="E258" s="145" t="s">
        <v>31</v>
      </c>
      <c r="F258" s="145"/>
      <c r="G258" s="56" t="e">
        <f>IF(Voto!#REF!=1,"De acuerdo",IF(Voto!#REF!=2,"En desacuerdo",IF(Voto!#REF!=3,"Abstención","")))</f>
        <v>#REF!</v>
      </c>
      <c r="H258" s="59"/>
      <c r="I258" s="57" t="e">
        <f>Voto!#REF!</f>
        <v>#REF!</v>
      </c>
      <c r="J258" s="4" t="s">
        <v>490</v>
      </c>
      <c r="L258" s="4" t="str">
        <f t="shared" si="3"/>
        <v/>
      </c>
    </row>
    <row r="259" spans="1:12" s="4" customFormat="1" ht="26" x14ac:dyDescent="0.3">
      <c r="A259" s="20" t="s">
        <v>111</v>
      </c>
      <c r="B259" s="6"/>
      <c r="D259" s="15" t="s">
        <v>110</v>
      </c>
      <c r="E259" s="144" t="s">
        <v>111</v>
      </c>
      <c r="F259" s="144"/>
      <c r="G259" s="56" t="e">
        <f>IF(Voto!#REF!=1,"De acuerdo",IF(Voto!#REF!=2,"En desacuerdo",IF(Voto!#REF!=3,"Abstención","")))</f>
        <v>#REF!</v>
      </c>
      <c r="H259" s="59"/>
      <c r="I259" s="57" t="e">
        <f>Voto!#REF!</f>
        <v>#REF!</v>
      </c>
      <c r="J259" s="4" t="s">
        <v>490</v>
      </c>
      <c r="L259" s="4" t="str">
        <f t="shared" si="3"/>
        <v/>
      </c>
    </row>
    <row r="260" spans="1:12" s="4" customFormat="1" ht="26" x14ac:dyDescent="0.3">
      <c r="A260" s="21" t="s">
        <v>141</v>
      </c>
      <c r="B260" s="22"/>
      <c r="D260" s="55" t="s">
        <v>140</v>
      </c>
      <c r="E260" s="145" t="s">
        <v>141</v>
      </c>
      <c r="F260" s="145"/>
      <c r="G260" s="56" t="e">
        <f>IF(Voto!#REF!=1,"De acuerdo",IF(Voto!#REF!=2,"En desacuerdo",IF(Voto!#REF!=3,"Abstención","")))</f>
        <v>#REF!</v>
      </c>
      <c r="H260" s="59"/>
      <c r="I260" s="57" t="e">
        <f>Voto!#REF!</f>
        <v>#REF!</v>
      </c>
      <c r="J260" s="4" t="s">
        <v>490</v>
      </c>
      <c r="L260" s="4" t="str">
        <f t="shared" si="3"/>
        <v/>
      </c>
    </row>
    <row r="261" spans="1:12" s="4" customFormat="1" ht="26" x14ac:dyDescent="0.3">
      <c r="A261" s="20" t="s">
        <v>143</v>
      </c>
      <c r="B261" s="6"/>
      <c r="D261" s="15" t="s">
        <v>142</v>
      </c>
      <c r="E261" s="144" t="s">
        <v>143</v>
      </c>
      <c r="F261" s="144"/>
      <c r="G261" s="56" t="e">
        <f>IF(Voto!#REF!=1,"De acuerdo",IF(Voto!#REF!=2,"En desacuerdo",IF(Voto!#REF!=3,"Abstención","")))</f>
        <v>#REF!</v>
      </c>
      <c r="H261" s="59"/>
      <c r="I261" s="57" t="e">
        <f>Voto!#REF!</f>
        <v>#REF!</v>
      </c>
      <c r="J261" s="4" t="s">
        <v>490</v>
      </c>
      <c r="L261" s="4" t="str">
        <f t="shared" si="3"/>
        <v/>
      </c>
    </row>
    <row r="262" spans="1:12" s="4" customFormat="1" ht="26" x14ac:dyDescent="0.3">
      <c r="A262" s="21" t="s">
        <v>145</v>
      </c>
      <c r="B262" s="22"/>
      <c r="D262" s="55" t="s">
        <v>144</v>
      </c>
      <c r="E262" s="145" t="s">
        <v>145</v>
      </c>
      <c r="F262" s="145"/>
      <c r="G262" s="56" t="e">
        <f>IF(Voto!#REF!=1,"De acuerdo",IF(Voto!#REF!=2,"En desacuerdo",IF(Voto!#REF!=3,"Abstención","")))</f>
        <v>#REF!</v>
      </c>
      <c r="H262" s="59"/>
      <c r="I262" s="57" t="e">
        <f>Voto!#REF!</f>
        <v>#REF!</v>
      </c>
      <c r="J262" s="4" t="s">
        <v>490</v>
      </c>
      <c r="L262" s="4" t="str">
        <f t="shared" si="3"/>
        <v/>
      </c>
    </row>
    <row r="263" spans="1:12" s="4" customFormat="1" ht="39" x14ac:dyDescent="0.3">
      <c r="A263" s="20" t="s">
        <v>155</v>
      </c>
      <c r="B263" s="6"/>
      <c r="D263" s="15" t="s">
        <v>154</v>
      </c>
      <c r="E263" s="144" t="s">
        <v>155</v>
      </c>
      <c r="F263" s="144"/>
      <c r="G263" s="56" t="e">
        <f>IF(Voto!#REF!=1,"De acuerdo",IF(Voto!#REF!=2,"En desacuerdo",IF(Voto!#REF!=3,"Abstención","")))</f>
        <v>#REF!</v>
      </c>
      <c r="H263" s="59"/>
      <c r="I263" s="57" t="e">
        <f>Voto!#REF!</f>
        <v>#REF!</v>
      </c>
      <c r="J263" s="4" t="s">
        <v>490</v>
      </c>
      <c r="L263" s="4" t="str">
        <f t="shared" si="3"/>
        <v/>
      </c>
    </row>
    <row r="264" spans="1:12" s="4" customFormat="1" ht="39" x14ac:dyDescent="0.3">
      <c r="A264" s="21" t="s">
        <v>171</v>
      </c>
      <c r="B264" s="22"/>
      <c r="D264" s="55" t="s">
        <v>170</v>
      </c>
      <c r="E264" s="145" t="s">
        <v>171</v>
      </c>
      <c r="F264" s="145"/>
      <c r="G264" s="56" t="e">
        <f>IF(Voto!#REF!=1,"De acuerdo",IF(Voto!#REF!=2,"En desacuerdo",IF(Voto!#REF!=3,"Abstención","")))</f>
        <v>#REF!</v>
      </c>
      <c r="H264" s="59"/>
      <c r="I264" s="57" t="e">
        <f>Voto!#REF!</f>
        <v>#REF!</v>
      </c>
      <c r="J264" s="4" t="s">
        <v>490</v>
      </c>
      <c r="L264" s="4" t="str">
        <f t="shared" si="3"/>
        <v/>
      </c>
    </row>
    <row r="265" spans="1:12" s="4" customFormat="1" ht="39" x14ac:dyDescent="0.3">
      <c r="A265" s="20" t="s">
        <v>175</v>
      </c>
      <c r="B265" s="6"/>
      <c r="D265" s="15" t="s">
        <v>174</v>
      </c>
      <c r="E265" s="144" t="s">
        <v>175</v>
      </c>
      <c r="F265" s="144"/>
      <c r="G265" s="56" t="e">
        <f>IF(Voto!#REF!=1,"De acuerdo",IF(Voto!#REF!=2,"En desacuerdo",IF(Voto!#REF!=3,"Abstención","")))</f>
        <v>#REF!</v>
      </c>
      <c r="H265" s="59"/>
      <c r="I265" s="57" t="e">
        <f>Voto!#REF!</f>
        <v>#REF!</v>
      </c>
      <c r="J265" s="4" t="s">
        <v>490</v>
      </c>
      <c r="L265" s="4" t="str">
        <f t="shared" si="3"/>
        <v/>
      </c>
    </row>
    <row r="266" spans="1:12" s="4" customFormat="1" ht="39" x14ac:dyDescent="0.3">
      <c r="A266" s="21" t="s">
        <v>183</v>
      </c>
      <c r="B266" s="22"/>
      <c r="D266" s="55" t="s">
        <v>182</v>
      </c>
      <c r="E266" s="145" t="s">
        <v>183</v>
      </c>
      <c r="F266" s="145"/>
      <c r="G266" s="56" t="e">
        <f>IF(Voto!#REF!=1,"De acuerdo",IF(Voto!#REF!=2,"En desacuerdo",IF(Voto!#REF!=3,"Abstención","")))</f>
        <v>#REF!</v>
      </c>
      <c r="H266" s="59"/>
      <c r="I266" s="57" t="e">
        <f>Voto!#REF!</f>
        <v>#REF!</v>
      </c>
      <c r="J266" s="4" t="s">
        <v>490</v>
      </c>
      <c r="L266" s="4" t="str">
        <f t="shared" si="3"/>
        <v/>
      </c>
    </row>
    <row r="267" spans="1:12" s="4" customFormat="1" ht="26" x14ac:dyDescent="0.3">
      <c r="A267" s="20" t="s">
        <v>185</v>
      </c>
      <c r="B267" s="6"/>
      <c r="D267" s="15" t="s">
        <v>184</v>
      </c>
      <c r="E267" s="144" t="s">
        <v>185</v>
      </c>
      <c r="F267" s="144"/>
      <c r="G267" s="56" t="e">
        <f>IF(Voto!#REF!=1,"De acuerdo",IF(Voto!#REF!=2,"En desacuerdo",IF(Voto!#REF!=3,"Abstención","")))</f>
        <v>#REF!</v>
      </c>
      <c r="H267" s="59"/>
      <c r="I267" s="57" t="e">
        <f>Voto!#REF!</f>
        <v>#REF!</v>
      </c>
      <c r="J267" s="4" t="s">
        <v>490</v>
      </c>
      <c r="L267" s="4" t="str">
        <f t="shared" si="3"/>
        <v/>
      </c>
    </row>
    <row r="268" spans="1:12" s="4" customFormat="1" ht="26" x14ac:dyDescent="0.3">
      <c r="A268" s="21" t="s">
        <v>189</v>
      </c>
      <c r="B268" s="22"/>
      <c r="D268" s="55" t="s">
        <v>188</v>
      </c>
      <c r="E268" s="145" t="s">
        <v>189</v>
      </c>
      <c r="F268" s="145"/>
      <c r="G268" s="56" t="e">
        <f>IF(Voto!#REF!=1,"De acuerdo",IF(Voto!#REF!=2,"En desacuerdo",IF(Voto!#REF!=3,"Abstención","")))</f>
        <v>#REF!</v>
      </c>
      <c r="H268" s="59"/>
      <c r="I268" s="57" t="e">
        <f>Voto!#REF!</f>
        <v>#REF!</v>
      </c>
      <c r="J268" s="4" t="s">
        <v>490</v>
      </c>
      <c r="L268" s="4" t="str">
        <f t="shared" si="3"/>
        <v/>
      </c>
    </row>
    <row r="269" spans="1:12" s="4" customFormat="1" ht="39" x14ac:dyDescent="0.3">
      <c r="A269" s="20" t="s">
        <v>191</v>
      </c>
      <c r="B269" s="6"/>
      <c r="D269" s="15" t="s">
        <v>190</v>
      </c>
      <c r="E269" s="144" t="s">
        <v>191</v>
      </c>
      <c r="F269" s="144"/>
      <c r="G269" s="56" t="e">
        <f>IF(Voto!#REF!=1,"De acuerdo",IF(Voto!#REF!=2,"En desacuerdo",IF(Voto!#REF!=3,"Abstención","")))</f>
        <v>#REF!</v>
      </c>
      <c r="H269" s="59"/>
      <c r="I269" s="57" t="e">
        <f>Voto!#REF!</f>
        <v>#REF!</v>
      </c>
      <c r="J269" s="4" t="s">
        <v>490</v>
      </c>
      <c r="L269" s="4" t="str">
        <f t="shared" si="3"/>
        <v/>
      </c>
    </row>
    <row r="270" spans="1:12" s="4" customFormat="1" ht="20.149999999999999" customHeight="1" x14ac:dyDescent="0.3">
      <c r="A270" s="21" t="s">
        <v>211</v>
      </c>
      <c r="B270" s="22"/>
      <c r="D270" s="55" t="s">
        <v>210</v>
      </c>
      <c r="E270" s="145" t="s">
        <v>211</v>
      </c>
      <c r="F270" s="145"/>
      <c r="G270" s="56" t="e">
        <f>IF(Voto!#REF!=1,"De acuerdo",IF(Voto!#REF!=2,"En desacuerdo",IF(Voto!#REF!=3,"Abstención","")))</f>
        <v>#REF!</v>
      </c>
      <c r="H270" s="59"/>
      <c r="I270" s="57" t="e">
        <f>Voto!#REF!</f>
        <v>#REF!</v>
      </c>
      <c r="J270" s="4" t="s">
        <v>490</v>
      </c>
      <c r="L270" s="4" t="str">
        <f t="shared" si="3"/>
        <v/>
      </c>
    </row>
    <row r="271" spans="1:12" s="4" customFormat="1" ht="20.149999999999999" customHeight="1" x14ac:dyDescent="0.3">
      <c r="A271" s="20" t="s">
        <v>221</v>
      </c>
      <c r="B271" s="6"/>
      <c r="D271" s="15" t="s">
        <v>220</v>
      </c>
      <c r="E271" s="144" t="s">
        <v>221</v>
      </c>
      <c r="F271" s="144"/>
      <c r="G271" s="56" t="e">
        <f>IF(Voto!#REF!=1,"De acuerdo",IF(Voto!#REF!=2,"En desacuerdo",IF(Voto!#REF!=3,"Abstención","")))</f>
        <v>#REF!</v>
      </c>
      <c r="H271" s="59"/>
      <c r="I271" s="57" t="e">
        <f>Voto!#REF!</f>
        <v>#REF!</v>
      </c>
      <c r="J271" s="4" t="s">
        <v>490</v>
      </c>
      <c r="L271" s="4" t="str">
        <f t="shared" si="3"/>
        <v/>
      </c>
    </row>
    <row r="272" spans="1:12" s="4" customFormat="1" ht="26" x14ac:dyDescent="0.3">
      <c r="A272" s="21" t="s">
        <v>229</v>
      </c>
      <c r="B272" s="22"/>
      <c r="D272" s="55" t="s">
        <v>228</v>
      </c>
      <c r="E272" s="145" t="s">
        <v>229</v>
      </c>
      <c r="F272" s="145"/>
      <c r="G272" s="56" t="e">
        <f>IF(Voto!#REF!=1,"De acuerdo",IF(Voto!#REF!=2,"En desacuerdo",IF(Voto!#REF!=3,"Abstención","")))</f>
        <v>#REF!</v>
      </c>
      <c r="H272" s="59"/>
      <c r="I272" s="57" t="e">
        <f>Voto!#REF!</f>
        <v>#REF!</v>
      </c>
      <c r="J272" s="4" t="s">
        <v>490</v>
      </c>
      <c r="L272" s="4" t="str">
        <f t="shared" si="3"/>
        <v/>
      </c>
    </row>
    <row r="273" spans="1:12" s="4" customFormat="1" ht="26" x14ac:dyDescent="0.3">
      <c r="A273" s="20" t="s">
        <v>235</v>
      </c>
      <c r="B273" s="6"/>
      <c r="D273" s="15" t="s">
        <v>234</v>
      </c>
      <c r="E273" s="144" t="s">
        <v>235</v>
      </c>
      <c r="F273" s="144"/>
      <c r="G273" s="56" t="e">
        <f>IF(Voto!#REF!=1,"De acuerdo",IF(Voto!#REF!=2,"En desacuerdo",IF(Voto!#REF!=3,"Abstención","")))</f>
        <v>#REF!</v>
      </c>
      <c r="H273" s="59"/>
      <c r="I273" s="57" t="e">
        <f>Voto!#REF!</f>
        <v>#REF!</v>
      </c>
      <c r="J273" s="4" t="s">
        <v>490</v>
      </c>
      <c r="L273" s="4" t="str">
        <f t="shared" si="3"/>
        <v/>
      </c>
    </row>
    <row r="274" spans="1:12" s="4" customFormat="1" ht="26" x14ac:dyDescent="0.3">
      <c r="A274" s="21" t="s">
        <v>239</v>
      </c>
      <c r="B274" s="22"/>
      <c r="D274" s="55" t="s">
        <v>238</v>
      </c>
      <c r="E274" s="145" t="s">
        <v>239</v>
      </c>
      <c r="F274" s="145"/>
      <c r="G274" s="56" t="e">
        <f>IF(Voto!#REF!=1,"De acuerdo",IF(Voto!#REF!=2,"En desacuerdo",IF(Voto!#REF!=3,"Abstención","")))</f>
        <v>#REF!</v>
      </c>
      <c r="H274" s="59"/>
      <c r="I274" s="57" t="e">
        <f>Voto!#REF!</f>
        <v>#REF!</v>
      </c>
      <c r="J274" s="4" t="s">
        <v>490</v>
      </c>
      <c r="L274" s="4" t="str">
        <f t="shared" si="3"/>
        <v/>
      </c>
    </row>
    <row r="275" spans="1:12" s="4" customFormat="1" ht="39" x14ac:dyDescent="0.3">
      <c r="A275" s="20" t="s">
        <v>251</v>
      </c>
      <c r="B275" s="6"/>
      <c r="D275" s="15" t="s">
        <v>250</v>
      </c>
      <c r="E275" s="144" t="s">
        <v>251</v>
      </c>
      <c r="F275" s="144"/>
      <c r="G275" s="56" t="e">
        <f>IF(Voto!#REF!=1,"De acuerdo",IF(Voto!#REF!=2,"En desacuerdo",IF(Voto!#REF!=3,"Abstención","")))</f>
        <v>#REF!</v>
      </c>
      <c r="H275" s="59"/>
      <c r="I275" s="57" t="e">
        <f>Voto!#REF!</f>
        <v>#REF!</v>
      </c>
      <c r="J275" s="4" t="s">
        <v>490</v>
      </c>
      <c r="L275" s="4" t="str">
        <f t="shared" si="3"/>
        <v/>
      </c>
    </row>
    <row r="276" spans="1:12" s="4" customFormat="1" ht="52" x14ac:dyDescent="0.3">
      <c r="A276" s="21" t="s">
        <v>253</v>
      </c>
      <c r="B276" s="22"/>
      <c r="D276" s="55" t="s">
        <v>252</v>
      </c>
      <c r="E276" s="145" t="s">
        <v>253</v>
      </c>
      <c r="F276" s="145"/>
      <c r="G276" s="56" t="e">
        <f>IF(Voto!#REF!=1,"De acuerdo",IF(Voto!#REF!=2,"En desacuerdo",IF(Voto!#REF!=3,"Abstención","")))</f>
        <v>#REF!</v>
      </c>
      <c r="H276" s="59"/>
      <c r="I276" s="57" t="e">
        <f>Voto!#REF!</f>
        <v>#REF!</v>
      </c>
      <c r="J276" s="4" t="s">
        <v>490</v>
      </c>
      <c r="L276" s="4" t="str">
        <f t="shared" si="3"/>
        <v/>
      </c>
    </row>
    <row r="277" spans="1:12" s="4" customFormat="1" ht="26" x14ac:dyDescent="0.3">
      <c r="A277" s="20" t="s">
        <v>257</v>
      </c>
      <c r="B277" s="6"/>
      <c r="D277" s="15" t="s">
        <v>256</v>
      </c>
      <c r="E277" s="144" t="s">
        <v>257</v>
      </c>
      <c r="F277" s="144"/>
      <c r="G277" s="56" t="e">
        <f>IF(Voto!#REF!=1,"De acuerdo",IF(Voto!#REF!=2,"En desacuerdo",IF(Voto!#REF!=3,"Abstención","")))</f>
        <v>#REF!</v>
      </c>
      <c r="H277" s="59"/>
      <c r="I277" s="57" t="e">
        <f>Voto!#REF!</f>
        <v>#REF!</v>
      </c>
      <c r="J277" s="4" t="s">
        <v>490</v>
      </c>
      <c r="L277" s="4" t="str">
        <f t="shared" si="3"/>
        <v/>
      </c>
    </row>
    <row r="278" spans="1:12" s="4" customFormat="1" ht="52" x14ac:dyDescent="0.3">
      <c r="A278" s="21" t="s">
        <v>259</v>
      </c>
      <c r="B278" s="22"/>
      <c r="D278" s="55" t="s">
        <v>258</v>
      </c>
      <c r="E278" s="145" t="s">
        <v>259</v>
      </c>
      <c r="F278" s="145"/>
      <c r="G278" s="56" t="e">
        <f>IF(Voto!#REF!=1,"De acuerdo",IF(Voto!#REF!=2,"En desacuerdo",IF(Voto!#REF!=3,"Abstención","")))</f>
        <v>#REF!</v>
      </c>
      <c r="H278" s="59"/>
      <c r="I278" s="57" t="e">
        <f>Voto!#REF!</f>
        <v>#REF!</v>
      </c>
      <c r="J278" s="4" t="s">
        <v>490</v>
      </c>
      <c r="L278" s="4" t="str">
        <f t="shared" si="3"/>
        <v/>
      </c>
    </row>
    <row r="279" spans="1:12" s="4" customFormat="1" ht="39" x14ac:dyDescent="0.3">
      <c r="A279" s="20" t="s">
        <v>277</v>
      </c>
      <c r="B279" s="6"/>
      <c r="D279" s="15" t="s">
        <v>276</v>
      </c>
      <c r="E279" s="144" t="s">
        <v>277</v>
      </c>
      <c r="F279" s="144"/>
      <c r="G279" s="56" t="e">
        <f>IF(Voto!#REF!=1,"De acuerdo",IF(Voto!#REF!=2,"En desacuerdo",IF(Voto!#REF!=3,"Abstención","")))</f>
        <v>#REF!</v>
      </c>
      <c r="H279" s="59"/>
      <c r="I279" s="57" t="e">
        <f>Voto!#REF!</f>
        <v>#REF!</v>
      </c>
      <c r="J279" s="4" t="s">
        <v>490</v>
      </c>
      <c r="L279" s="4" t="str">
        <f t="shared" si="3"/>
        <v/>
      </c>
    </row>
    <row r="280" spans="1:12" s="4" customFormat="1" ht="26" x14ac:dyDescent="0.3">
      <c r="A280" s="21" t="s">
        <v>285</v>
      </c>
      <c r="B280" s="22"/>
      <c r="D280" s="55" t="s">
        <v>284</v>
      </c>
      <c r="E280" s="145" t="s">
        <v>285</v>
      </c>
      <c r="F280" s="145"/>
      <c r="G280" s="56" t="e">
        <f>IF(Voto!#REF!=1,"De acuerdo",IF(Voto!#REF!=2,"En desacuerdo",IF(Voto!#REF!=3,"Abstención","")))</f>
        <v>#REF!</v>
      </c>
      <c r="H280" s="59"/>
      <c r="I280" s="57" t="e">
        <f>Voto!#REF!</f>
        <v>#REF!</v>
      </c>
      <c r="J280" s="4" t="s">
        <v>490</v>
      </c>
      <c r="L280" s="4" t="str">
        <f t="shared" si="3"/>
        <v/>
      </c>
    </row>
    <row r="281" spans="1:12" s="4" customFormat="1" ht="26" x14ac:dyDescent="0.3">
      <c r="A281" s="20" t="s">
        <v>287</v>
      </c>
      <c r="B281" s="6"/>
      <c r="D281" s="15" t="s">
        <v>286</v>
      </c>
      <c r="E281" s="144" t="s">
        <v>287</v>
      </c>
      <c r="F281" s="144"/>
      <c r="G281" s="56" t="e">
        <f>IF(Voto!#REF!=1,"De acuerdo",IF(Voto!#REF!=2,"En desacuerdo",IF(Voto!#REF!=3,"Abstención","")))</f>
        <v>#REF!</v>
      </c>
      <c r="H281" s="59"/>
      <c r="I281" s="57" t="e">
        <f>Voto!#REF!</f>
        <v>#REF!</v>
      </c>
      <c r="J281" s="4" t="s">
        <v>490</v>
      </c>
      <c r="L281" s="4" t="str">
        <f t="shared" si="3"/>
        <v/>
      </c>
    </row>
    <row r="282" spans="1:12" s="4" customFormat="1" ht="52" x14ac:dyDescent="0.3">
      <c r="A282" s="21" t="s">
        <v>299</v>
      </c>
      <c r="B282" s="22"/>
      <c r="D282" s="55" t="s">
        <v>298</v>
      </c>
      <c r="E282" s="145" t="s">
        <v>299</v>
      </c>
      <c r="F282" s="145"/>
      <c r="G282" s="56" t="e">
        <f>IF(Voto!#REF!=1,"De acuerdo",IF(Voto!#REF!=2,"En desacuerdo",IF(Voto!#REF!=3,"Abstención","")))</f>
        <v>#REF!</v>
      </c>
      <c r="H282" s="59"/>
      <c r="I282" s="57" t="e">
        <f>Voto!#REF!</f>
        <v>#REF!</v>
      </c>
      <c r="J282" s="4" t="s">
        <v>490</v>
      </c>
      <c r="L282" s="4" t="str">
        <f t="shared" si="3"/>
        <v/>
      </c>
    </row>
    <row r="283" spans="1:12" s="4" customFormat="1" ht="52" x14ac:dyDescent="0.3">
      <c r="A283" s="20" t="s">
        <v>301</v>
      </c>
      <c r="B283" s="6"/>
      <c r="D283" s="15" t="s">
        <v>300</v>
      </c>
      <c r="E283" s="144" t="s">
        <v>301</v>
      </c>
      <c r="F283" s="144"/>
      <c r="G283" s="56" t="e">
        <f>IF(Voto!#REF!=1,"De acuerdo",IF(Voto!#REF!=2,"En desacuerdo",IF(Voto!#REF!=3,"Abstención","")))</f>
        <v>#REF!</v>
      </c>
      <c r="H283" s="59"/>
      <c r="I283" s="57" t="e">
        <f>Voto!#REF!</f>
        <v>#REF!</v>
      </c>
      <c r="J283" s="4" t="s">
        <v>490</v>
      </c>
      <c r="L283" s="4" t="str">
        <f t="shared" si="3"/>
        <v/>
      </c>
    </row>
    <row r="284" spans="1:12" s="4" customFormat="1" ht="39" x14ac:dyDescent="0.3">
      <c r="A284" s="21" t="s">
        <v>313</v>
      </c>
      <c r="B284" s="22"/>
      <c r="D284" s="55" t="s">
        <v>312</v>
      </c>
      <c r="E284" s="145" t="s">
        <v>313</v>
      </c>
      <c r="F284" s="145"/>
      <c r="G284" s="56" t="e">
        <f>IF(Voto!#REF!=1,"De acuerdo",IF(Voto!#REF!=2,"En desacuerdo",IF(Voto!#REF!=3,"Abstención","")))</f>
        <v>#REF!</v>
      </c>
      <c r="H284" s="59"/>
      <c r="I284" s="57" t="e">
        <f>Voto!#REF!</f>
        <v>#REF!</v>
      </c>
      <c r="J284" s="4" t="s">
        <v>490</v>
      </c>
      <c r="L284" s="4" t="str">
        <f t="shared" si="3"/>
        <v/>
      </c>
    </row>
    <row r="285" spans="1:12" s="4" customFormat="1" ht="26" x14ac:dyDescent="0.3">
      <c r="A285" s="20" t="s">
        <v>321</v>
      </c>
      <c r="B285" s="6"/>
      <c r="D285" s="15" t="s">
        <v>320</v>
      </c>
      <c r="E285" s="144" t="s">
        <v>321</v>
      </c>
      <c r="F285" s="144"/>
      <c r="G285" s="56" t="e">
        <f>IF(Voto!#REF!=1,"De acuerdo",IF(Voto!#REF!=2,"En desacuerdo",IF(Voto!#REF!=3,"Abstención","")))</f>
        <v>#REF!</v>
      </c>
      <c r="H285" s="59"/>
      <c r="I285" s="57" t="e">
        <f>Voto!#REF!</f>
        <v>#REF!</v>
      </c>
      <c r="J285" s="4" t="s">
        <v>490</v>
      </c>
      <c r="L285" s="4" t="str">
        <f t="shared" si="3"/>
        <v/>
      </c>
    </row>
    <row r="286" spans="1:12" s="4" customFormat="1" ht="39" x14ac:dyDescent="0.3">
      <c r="A286" s="21" t="s">
        <v>327</v>
      </c>
      <c r="B286" s="22"/>
      <c r="D286" s="55" t="s">
        <v>326</v>
      </c>
      <c r="E286" s="145" t="s">
        <v>327</v>
      </c>
      <c r="F286" s="145"/>
      <c r="G286" s="56" t="e">
        <f>IF(Voto!#REF!=1,"De acuerdo",IF(Voto!#REF!=2,"En desacuerdo",IF(Voto!#REF!=3,"Abstención","")))</f>
        <v>#REF!</v>
      </c>
      <c r="H286" s="59"/>
      <c r="I286" s="57" t="e">
        <f>Voto!#REF!</f>
        <v>#REF!</v>
      </c>
      <c r="J286" s="4" t="s">
        <v>490</v>
      </c>
      <c r="L286" s="4" t="str">
        <f t="shared" si="3"/>
        <v/>
      </c>
    </row>
    <row r="287" spans="1:12" s="4" customFormat="1" ht="39" x14ac:dyDescent="0.3">
      <c r="A287" s="20" t="s">
        <v>329</v>
      </c>
      <c r="B287" s="6"/>
      <c r="D287" s="15" t="s">
        <v>328</v>
      </c>
      <c r="E287" s="144" t="s">
        <v>329</v>
      </c>
      <c r="F287" s="144"/>
      <c r="G287" s="56" t="e">
        <f>IF(Voto!#REF!=1,"De acuerdo",IF(Voto!#REF!=2,"En desacuerdo",IF(Voto!#REF!=3,"Abstención","")))</f>
        <v>#REF!</v>
      </c>
      <c r="H287" s="59"/>
      <c r="I287" s="57" t="e">
        <f>Voto!#REF!</f>
        <v>#REF!</v>
      </c>
      <c r="J287" s="4" t="s">
        <v>490</v>
      </c>
      <c r="L287" s="4" t="str">
        <f t="shared" si="3"/>
        <v/>
      </c>
    </row>
    <row r="288" spans="1:12" s="4" customFormat="1" ht="20.149999999999999" customHeight="1" x14ac:dyDescent="0.3">
      <c r="A288" s="21" t="s">
        <v>331</v>
      </c>
      <c r="B288" s="22"/>
      <c r="D288" s="55" t="s">
        <v>330</v>
      </c>
      <c r="E288" s="145" t="s">
        <v>331</v>
      </c>
      <c r="F288" s="145"/>
      <c r="G288" s="56" t="e">
        <f>IF(Voto!#REF!=1,"De acuerdo",IF(Voto!#REF!=2,"En desacuerdo",IF(Voto!#REF!=3,"Abstención","")))</f>
        <v>#REF!</v>
      </c>
      <c r="H288" s="59"/>
      <c r="I288" s="57" t="e">
        <f>Voto!#REF!</f>
        <v>#REF!</v>
      </c>
      <c r="J288" s="4" t="s">
        <v>490</v>
      </c>
      <c r="L288" s="4" t="str">
        <f t="shared" si="3"/>
        <v/>
      </c>
    </row>
    <row r="289" spans="1:12" s="4" customFormat="1" ht="39" x14ac:dyDescent="0.3">
      <c r="A289" s="20" t="s">
        <v>333</v>
      </c>
      <c r="B289" s="6"/>
      <c r="D289" s="15" t="s">
        <v>332</v>
      </c>
      <c r="E289" s="144" t="s">
        <v>333</v>
      </c>
      <c r="F289" s="144"/>
      <c r="G289" s="56" t="e">
        <f>IF(Voto!#REF!=1,"De acuerdo",IF(Voto!#REF!=2,"En desacuerdo",IF(Voto!#REF!=3,"Abstención","")))</f>
        <v>#REF!</v>
      </c>
      <c r="H289" s="59"/>
      <c r="I289" s="57" t="e">
        <f>Voto!#REF!</f>
        <v>#REF!</v>
      </c>
      <c r="J289" s="4" t="s">
        <v>490</v>
      </c>
      <c r="L289" s="4" t="str">
        <f t="shared" si="3"/>
        <v/>
      </c>
    </row>
    <row r="290" spans="1:12" s="4" customFormat="1" ht="26" x14ac:dyDescent="0.3">
      <c r="A290" s="21" t="s">
        <v>335</v>
      </c>
      <c r="B290" s="22"/>
      <c r="D290" s="55" t="s">
        <v>334</v>
      </c>
      <c r="E290" s="145" t="s">
        <v>335</v>
      </c>
      <c r="F290" s="145"/>
      <c r="G290" s="56" t="e">
        <f>IF(Voto!#REF!=1,"De acuerdo",IF(Voto!#REF!=2,"En desacuerdo",IF(Voto!#REF!=3,"Abstención","")))</f>
        <v>#REF!</v>
      </c>
      <c r="H290" s="59"/>
      <c r="I290" s="57" t="e">
        <f>Voto!#REF!</f>
        <v>#REF!</v>
      </c>
      <c r="J290" s="4" t="s">
        <v>490</v>
      </c>
      <c r="L290" s="4" t="str">
        <f t="shared" si="3"/>
        <v/>
      </c>
    </row>
    <row r="291" spans="1:12" s="4" customFormat="1" ht="39" x14ac:dyDescent="0.3">
      <c r="A291" s="20" t="s">
        <v>357</v>
      </c>
      <c r="B291" s="6"/>
      <c r="D291" s="15" t="s">
        <v>356</v>
      </c>
      <c r="E291" s="144" t="s">
        <v>357</v>
      </c>
      <c r="F291" s="144"/>
      <c r="G291" s="56" t="e">
        <f>IF(Voto!#REF!=1,"De acuerdo",IF(Voto!#REF!=2,"En desacuerdo",IF(Voto!#REF!=3,"Abstención","")))</f>
        <v>#REF!</v>
      </c>
      <c r="H291" s="59"/>
      <c r="I291" s="57" t="e">
        <f>Voto!#REF!</f>
        <v>#REF!</v>
      </c>
      <c r="J291" s="4" t="s">
        <v>490</v>
      </c>
      <c r="L291" s="4" t="str">
        <f t="shared" si="3"/>
        <v/>
      </c>
    </row>
    <row r="292" spans="1:12" s="4" customFormat="1" ht="52" x14ac:dyDescent="0.3">
      <c r="A292" s="21" t="s">
        <v>361</v>
      </c>
      <c r="B292" s="22"/>
      <c r="D292" s="55" t="s">
        <v>360</v>
      </c>
      <c r="E292" s="145" t="s">
        <v>361</v>
      </c>
      <c r="F292" s="145"/>
      <c r="G292" s="56" t="e">
        <f>IF(Voto!#REF!=1,"De acuerdo",IF(Voto!#REF!=2,"En desacuerdo",IF(Voto!#REF!=3,"Abstención","")))</f>
        <v>#REF!</v>
      </c>
      <c r="H292" s="59"/>
      <c r="I292" s="57" t="e">
        <f>Voto!#REF!</f>
        <v>#REF!</v>
      </c>
      <c r="J292" s="4" t="s">
        <v>490</v>
      </c>
      <c r="L292" s="4" t="str">
        <f t="shared" si="3"/>
        <v/>
      </c>
    </row>
    <row r="293" spans="1:12" s="4" customFormat="1" ht="39" x14ac:dyDescent="0.3">
      <c r="A293" s="20" t="s">
        <v>363</v>
      </c>
      <c r="B293" s="6"/>
      <c r="D293" s="15" t="s">
        <v>362</v>
      </c>
      <c r="E293" s="144" t="s">
        <v>363</v>
      </c>
      <c r="F293" s="144"/>
      <c r="G293" s="56" t="e">
        <f>IF(Voto!#REF!=1,"De acuerdo",IF(Voto!#REF!=2,"En desacuerdo",IF(Voto!#REF!=3,"Abstención","")))</f>
        <v>#REF!</v>
      </c>
      <c r="H293" s="59"/>
      <c r="I293" s="57" t="e">
        <f>Voto!#REF!</f>
        <v>#REF!</v>
      </c>
      <c r="J293" s="4" t="s">
        <v>490</v>
      </c>
      <c r="L293" s="4" t="str">
        <f t="shared" si="3"/>
        <v/>
      </c>
    </row>
    <row r="294" spans="1:12" s="4" customFormat="1" ht="78" x14ac:dyDescent="0.3">
      <c r="A294" s="21" t="s">
        <v>367</v>
      </c>
      <c r="B294" s="22"/>
      <c r="D294" s="55" t="s">
        <v>366</v>
      </c>
      <c r="E294" s="145" t="s">
        <v>367</v>
      </c>
      <c r="F294" s="145"/>
      <c r="G294" s="56" t="e">
        <f>IF(Voto!#REF!=1,"De acuerdo",IF(Voto!#REF!=2,"En desacuerdo",IF(Voto!#REF!=3,"Abstención","")))</f>
        <v>#REF!</v>
      </c>
      <c r="H294" s="59"/>
      <c r="I294" s="57" t="e">
        <f>Voto!#REF!</f>
        <v>#REF!</v>
      </c>
      <c r="J294" s="4" t="s">
        <v>490</v>
      </c>
      <c r="L294" s="4" t="str">
        <f t="shared" si="3"/>
        <v/>
      </c>
    </row>
    <row r="295" spans="1:12" s="4" customFormat="1" ht="26" x14ac:dyDescent="0.3">
      <c r="A295" s="20" t="s">
        <v>379</v>
      </c>
      <c r="B295" s="6"/>
      <c r="D295" s="15" t="s">
        <v>378</v>
      </c>
      <c r="E295" s="144" t="s">
        <v>379</v>
      </c>
      <c r="F295" s="144"/>
      <c r="G295" s="56" t="e">
        <f>IF(Voto!#REF!=1,"De acuerdo",IF(Voto!#REF!=2,"En desacuerdo",IF(Voto!#REF!=3,"Abstención","")))</f>
        <v>#REF!</v>
      </c>
      <c r="H295" s="59"/>
      <c r="I295" s="57" t="e">
        <f>Voto!#REF!</f>
        <v>#REF!</v>
      </c>
      <c r="J295" s="4" t="s">
        <v>490</v>
      </c>
      <c r="L295" s="4" t="str">
        <f t="shared" si="3"/>
        <v/>
      </c>
    </row>
    <row r="296" spans="1:12" s="4" customFormat="1" ht="26" x14ac:dyDescent="0.3">
      <c r="A296" s="21" t="s">
        <v>381</v>
      </c>
      <c r="B296" s="22"/>
      <c r="D296" s="55" t="s">
        <v>380</v>
      </c>
      <c r="E296" s="145" t="s">
        <v>381</v>
      </c>
      <c r="F296" s="145"/>
      <c r="G296" s="56" t="e">
        <f>IF(Voto!#REF!=1,"De acuerdo",IF(Voto!#REF!=2,"En desacuerdo",IF(Voto!#REF!=3,"Abstención","")))</f>
        <v>#REF!</v>
      </c>
      <c r="H296" s="59"/>
      <c r="I296" s="57" t="e">
        <f>Voto!#REF!</f>
        <v>#REF!</v>
      </c>
      <c r="J296" s="4" t="s">
        <v>490</v>
      </c>
      <c r="L296" s="4" t="str">
        <f t="shared" si="3"/>
        <v/>
      </c>
    </row>
    <row r="297" spans="1:12" s="4" customFormat="1" ht="20.149999999999999" customHeight="1" x14ac:dyDescent="0.3">
      <c r="A297" s="20" t="s">
        <v>383</v>
      </c>
      <c r="B297" s="6"/>
      <c r="D297" s="15" t="s">
        <v>382</v>
      </c>
      <c r="E297" s="144" t="s">
        <v>383</v>
      </c>
      <c r="F297" s="144"/>
      <c r="G297" s="56" t="e">
        <f>IF(Voto!#REF!=1,"De acuerdo",IF(Voto!#REF!=2,"En desacuerdo",IF(Voto!#REF!=3,"Abstención","")))</f>
        <v>#REF!</v>
      </c>
      <c r="H297" s="59"/>
      <c r="I297" s="57" t="e">
        <f>Voto!#REF!</f>
        <v>#REF!</v>
      </c>
      <c r="J297" s="4" t="s">
        <v>490</v>
      </c>
      <c r="L297" s="4" t="str">
        <f t="shared" si="3"/>
        <v/>
      </c>
    </row>
    <row r="298" spans="1:12" s="4" customFormat="1" ht="13" x14ac:dyDescent="0.3">
      <c r="A298" s="21" t="s">
        <v>385</v>
      </c>
      <c r="B298" s="22"/>
      <c r="D298" s="55" t="s">
        <v>384</v>
      </c>
      <c r="E298" s="145" t="s">
        <v>385</v>
      </c>
      <c r="F298" s="145"/>
      <c r="G298" s="56" t="e">
        <f>IF(Voto!#REF!=1,"De acuerdo",IF(Voto!#REF!=2,"En desacuerdo",IF(Voto!#REF!=3,"Abstención","")))</f>
        <v>#REF!</v>
      </c>
      <c r="H298" s="59"/>
      <c r="I298" s="57" t="e">
        <f>Voto!#REF!</f>
        <v>#REF!</v>
      </c>
      <c r="J298" s="4" t="s">
        <v>490</v>
      </c>
      <c r="L298" s="4" t="str">
        <f t="shared" si="3"/>
        <v/>
      </c>
    </row>
    <row r="299" spans="1:12" s="4" customFormat="1" ht="26" x14ac:dyDescent="0.3">
      <c r="A299" s="20" t="s">
        <v>387</v>
      </c>
      <c r="B299" s="6"/>
      <c r="D299" s="15" t="s">
        <v>386</v>
      </c>
      <c r="E299" s="144" t="s">
        <v>387</v>
      </c>
      <c r="F299" s="144"/>
      <c r="G299" s="56" t="e">
        <f>IF(Voto!#REF!=1,"De acuerdo",IF(Voto!#REF!=2,"En desacuerdo",IF(Voto!#REF!=3,"Abstención","")))</f>
        <v>#REF!</v>
      </c>
      <c r="H299" s="59"/>
      <c r="I299" s="57" t="e">
        <f>Voto!#REF!</f>
        <v>#REF!</v>
      </c>
      <c r="J299" s="4" t="s">
        <v>490</v>
      </c>
      <c r="L299" s="4" t="str">
        <f t="shared" si="3"/>
        <v/>
      </c>
    </row>
    <row r="300" spans="1:12" s="4" customFormat="1" ht="26" x14ac:dyDescent="0.3">
      <c r="A300" s="21" t="s">
        <v>421</v>
      </c>
      <c r="B300" s="22"/>
      <c r="D300" s="55" t="s">
        <v>420</v>
      </c>
      <c r="E300" s="145" t="s">
        <v>421</v>
      </c>
      <c r="F300" s="145"/>
      <c r="G300" s="56" t="e">
        <f>IF(Voto!#REF!=1,"De acuerdo",IF(Voto!#REF!=2,"En desacuerdo",IF(Voto!#REF!=3,"Abstención","")))</f>
        <v>#REF!</v>
      </c>
      <c r="H300" s="59"/>
      <c r="I300" s="57" t="e">
        <f>Voto!#REF!</f>
        <v>#REF!</v>
      </c>
      <c r="J300" s="4" t="s">
        <v>490</v>
      </c>
      <c r="L300" s="4" t="str">
        <f t="shared" si="3"/>
        <v/>
      </c>
    </row>
    <row r="301" spans="1:12" s="4" customFormat="1" ht="65" x14ac:dyDescent="0.3">
      <c r="A301" s="20" t="s">
        <v>425</v>
      </c>
      <c r="B301" s="6"/>
      <c r="D301" s="15" t="s">
        <v>424</v>
      </c>
      <c r="E301" s="144" t="s">
        <v>425</v>
      </c>
      <c r="F301" s="144"/>
      <c r="G301" s="56" t="e">
        <f>IF(Voto!#REF!=1,"De acuerdo",IF(Voto!#REF!=2,"En desacuerdo",IF(Voto!#REF!=3,"Abstención","")))</f>
        <v>#REF!</v>
      </c>
      <c r="H301" s="59"/>
      <c r="I301" s="57" t="e">
        <f>Voto!#REF!</f>
        <v>#REF!</v>
      </c>
      <c r="J301" s="4" t="s">
        <v>490</v>
      </c>
      <c r="L301" s="4" t="str">
        <f t="shared" si="3"/>
        <v/>
      </c>
    </row>
    <row r="302" spans="1:12" s="4" customFormat="1" ht="26" x14ac:dyDescent="0.3">
      <c r="A302" s="21" t="s">
        <v>433</v>
      </c>
      <c r="B302" s="22"/>
      <c r="D302" s="55" t="s">
        <v>432</v>
      </c>
      <c r="E302" s="145" t="s">
        <v>433</v>
      </c>
      <c r="F302" s="145"/>
      <c r="G302" s="56" t="e">
        <f>IF(Voto!#REF!=1,"De acuerdo",IF(Voto!#REF!=2,"En desacuerdo",IF(Voto!#REF!=3,"Abstención","")))</f>
        <v>#REF!</v>
      </c>
      <c r="H302" s="59"/>
      <c r="I302" s="57" t="e">
        <f>Voto!#REF!</f>
        <v>#REF!</v>
      </c>
      <c r="J302" s="4" t="s">
        <v>490</v>
      </c>
      <c r="L302" s="4" t="str">
        <f t="shared" si="3"/>
        <v/>
      </c>
    </row>
    <row r="303" spans="1:12" s="4" customFormat="1" ht="16" customHeight="1" x14ac:dyDescent="0.3">
      <c r="A303" s="7"/>
      <c r="B303" s="25"/>
      <c r="D303" s="65" t="s">
        <v>474</v>
      </c>
      <c r="E303" s="64"/>
      <c r="F303" s="64"/>
      <c r="G303" s="64" t="e">
        <f>IF(Voto!#REF!=1,"De acuerdo",IF(Voto!#REF!=2,"En desacuerdo",IF(Voto!#REF!=3,"Abstención","")))</f>
        <v>#REF!</v>
      </c>
      <c r="H303" s="64"/>
      <c r="I303" s="60" t="e">
        <f>Voto!#REF!</f>
        <v>#REF!</v>
      </c>
      <c r="J303" s="46" t="s">
        <v>490</v>
      </c>
      <c r="L303" s="4" t="str">
        <f t="shared" si="3"/>
        <v/>
      </c>
    </row>
    <row r="304" spans="1:12" s="4" customFormat="1" ht="39" x14ac:dyDescent="0.3">
      <c r="A304" s="21" t="s">
        <v>187</v>
      </c>
      <c r="B304" s="22"/>
      <c r="D304" s="55" t="s">
        <v>186</v>
      </c>
      <c r="E304" s="145" t="s">
        <v>187</v>
      </c>
      <c r="F304" s="145"/>
      <c r="G304" s="56" t="e">
        <f>IF(Voto!#REF!=1,"De acuerdo",IF(Voto!#REF!=2,"En desacuerdo",IF(Voto!#REF!=3,"Abstención","")))</f>
        <v>#REF!</v>
      </c>
      <c r="H304" s="59"/>
      <c r="I304" s="57" t="e">
        <f>Voto!#REF!</f>
        <v>#REF!</v>
      </c>
      <c r="J304" s="4" t="s">
        <v>490</v>
      </c>
      <c r="L304" s="4" t="str">
        <f t="shared" si="3"/>
        <v/>
      </c>
    </row>
    <row r="305" spans="1:12" s="4" customFormat="1" ht="26" x14ac:dyDescent="0.3">
      <c r="A305" s="20" t="s">
        <v>193</v>
      </c>
      <c r="B305" s="6"/>
      <c r="D305" s="15" t="s">
        <v>192</v>
      </c>
      <c r="E305" s="144" t="s">
        <v>193</v>
      </c>
      <c r="F305" s="144"/>
      <c r="G305" s="56" t="e">
        <f>IF(Voto!#REF!=1,"De acuerdo",IF(Voto!#REF!=2,"En desacuerdo",IF(Voto!#REF!=3,"Abstención","")))</f>
        <v>#REF!</v>
      </c>
      <c r="H305" s="59"/>
      <c r="I305" s="57" t="e">
        <f>Voto!#REF!</f>
        <v>#REF!</v>
      </c>
      <c r="J305" s="4" t="s">
        <v>490</v>
      </c>
      <c r="L305" s="4" t="str">
        <f t="shared" si="3"/>
        <v/>
      </c>
    </row>
    <row r="306" spans="1:12" s="4" customFormat="1" ht="26" x14ac:dyDescent="0.3">
      <c r="A306" s="21" t="s">
        <v>205</v>
      </c>
      <c r="B306" s="22"/>
      <c r="D306" s="55" t="s">
        <v>204</v>
      </c>
      <c r="E306" s="145" t="s">
        <v>205</v>
      </c>
      <c r="F306" s="145"/>
      <c r="G306" s="56" t="e">
        <f>IF(Voto!#REF!=1,"De acuerdo",IF(Voto!#REF!=2,"En desacuerdo",IF(Voto!#REF!=3,"Abstención","")))</f>
        <v>#REF!</v>
      </c>
      <c r="H306" s="59"/>
      <c r="I306" s="57" t="e">
        <f>Voto!#REF!</f>
        <v>#REF!</v>
      </c>
      <c r="J306" s="4" t="s">
        <v>490</v>
      </c>
      <c r="L306" s="4" t="str">
        <f t="shared" ref="L306:L335" si="4">IF(K306=2,"Por favor justifique su voto","")</f>
        <v/>
      </c>
    </row>
    <row r="307" spans="1:12" s="4" customFormat="1" ht="26" x14ac:dyDescent="0.3">
      <c r="A307" s="20" t="s">
        <v>267</v>
      </c>
      <c r="B307" s="6"/>
      <c r="D307" s="15" t="s">
        <v>266</v>
      </c>
      <c r="E307" s="144" t="s">
        <v>267</v>
      </c>
      <c r="F307" s="144"/>
      <c r="G307" s="56" t="e">
        <f>IF(Voto!#REF!=1,"De acuerdo",IF(Voto!#REF!=2,"En desacuerdo",IF(Voto!#REF!=3,"Abstención","")))</f>
        <v>#REF!</v>
      </c>
      <c r="H307" s="59"/>
      <c r="I307" s="57" t="e">
        <f>Voto!#REF!</f>
        <v>#REF!</v>
      </c>
      <c r="J307" s="4" t="s">
        <v>490</v>
      </c>
      <c r="L307" s="4" t="str">
        <f t="shared" si="4"/>
        <v/>
      </c>
    </row>
    <row r="308" spans="1:12" s="4" customFormat="1" ht="26" x14ac:dyDescent="0.3">
      <c r="A308" s="21" t="s">
        <v>303</v>
      </c>
      <c r="B308" s="22"/>
      <c r="D308" s="55" t="s">
        <v>302</v>
      </c>
      <c r="E308" s="145" t="s">
        <v>303</v>
      </c>
      <c r="F308" s="145"/>
      <c r="G308" s="56" t="e">
        <f>IF(Voto!#REF!=1,"De acuerdo",IF(Voto!#REF!=2,"En desacuerdo",IF(Voto!#REF!=3,"Abstención","")))</f>
        <v>#REF!</v>
      </c>
      <c r="H308" s="59"/>
      <c r="I308" s="57" t="e">
        <f>Voto!#REF!</f>
        <v>#REF!</v>
      </c>
      <c r="J308" s="4" t="s">
        <v>490</v>
      </c>
      <c r="L308" s="4" t="str">
        <f t="shared" si="4"/>
        <v/>
      </c>
    </row>
    <row r="309" spans="1:12" s="4" customFormat="1" ht="39" x14ac:dyDescent="0.3">
      <c r="A309" s="20" t="s">
        <v>305</v>
      </c>
      <c r="B309" s="6"/>
      <c r="D309" s="15" t="s">
        <v>304</v>
      </c>
      <c r="E309" s="144" t="s">
        <v>305</v>
      </c>
      <c r="F309" s="144"/>
      <c r="G309" s="56" t="e">
        <f>IF(Voto!#REF!=1,"De acuerdo",IF(Voto!#REF!=2,"En desacuerdo",IF(Voto!#REF!=3,"Abstención","")))</f>
        <v>#REF!</v>
      </c>
      <c r="H309" s="59"/>
      <c r="I309" s="57" t="e">
        <f>Voto!#REF!</f>
        <v>#REF!</v>
      </c>
      <c r="J309" s="4" t="s">
        <v>490</v>
      </c>
      <c r="L309" s="4" t="str">
        <f t="shared" si="4"/>
        <v/>
      </c>
    </row>
    <row r="310" spans="1:12" s="4" customFormat="1" ht="26" x14ac:dyDescent="0.3">
      <c r="A310" s="21" t="s">
        <v>307</v>
      </c>
      <c r="B310" s="22"/>
      <c r="D310" s="55" t="s">
        <v>306</v>
      </c>
      <c r="E310" s="145" t="s">
        <v>307</v>
      </c>
      <c r="F310" s="145"/>
      <c r="G310" s="56" t="e">
        <f>IF(Voto!#REF!=1,"De acuerdo",IF(Voto!#REF!=2,"En desacuerdo",IF(Voto!#REF!=3,"Abstención","")))</f>
        <v>#REF!</v>
      </c>
      <c r="H310" s="59"/>
      <c r="I310" s="57" t="e">
        <f>Voto!#REF!</f>
        <v>#REF!</v>
      </c>
      <c r="J310" s="4" t="s">
        <v>490</v>
      </c>
      <c r="L310" s="4" t="str">
        <f t="shared" si="4"/>
        <v/>
      </c>
    </row>
    <row r="311" spans="1:12" s="4" customFormat="1" ht="16" customHeight="1" x14ac:dyDescent="0.3">
      <c r="A311" s="7"/>
      <c r="B311" s="25"/>
      <c r="D311" s="65" t="s">
        <v>463</v>
      </c>
      <c r="E311" s="64"/>
      <c r="F311" s="64"/>
      <c r="G311" s="64" t="e">
        <f>IF(Voto!#REF!=1,"De acuerdo",IF(Voto!#REF!=2,"En desacuerdo",IF(Voto!#REF!=3,"Abstención","")))</f>
        <v>#REF!</v>
      </c>
      <c r="H311" s="64"/>
      <c r="I311" s="60" t="e">
        <f>Voto!#REF!</f>
        <v>#REF!</v>
      </c>
      <c r="J311" s="46" t="s">
        <v>490</v>
      </c>
      <c r="L311" s="4" t="str">
        <f t="shared" si="4"/>
        <v/>
      </c>
    </row>
    <row r="312" spans="1:12" s="4" customFormat="1" ht="39" x14ac:dyDescent="0.3">
      <c r="A312" s="21" t="s">
        <v>163</v>
      </c>
      <c r="B312" s="22"/>
      <c r="D312" s="55" t="s">
        <v>162</v>
      </c>
      <c r="E312" s="145" t="s">
        <v>163</v>
      </c>
      <c r="F312" s="145"/>
      <c r="G312" s="56" t="e">
        <f>IF(Voto!#REF!=1,"De acuerdo",IF(Voto!#REF!=2,"En desacuerdo",IF(Voto!#REF!=3,"Abstención","")))</f>
        <v>#REF!</v>
      </c>
      <c r="H312" s="59"/>
      <c r="I312" s="57" t="e">
        <f>Voto!#REF!</f>
        <v>#REF!</v>
      </c>
      <c r="J312" s="4" t="s">
        <v>490</v>
      </c>
      <c r="L312" s="4" t="str">
        <f t="shared" si="4"/>
        <v/>
      </c>
    </row>
    <row r="313" spans="1:12" s="4" customFormat="1" ht="16" customHeight="1" x14ac:dyDescent="0.3">
      <c r="A313" s="7"/>
      <c r="B313" s="25"/>
      <c r="D313" s="65" t="s">
        <v>461</v>
      </c>
      <c r="E313" s="64"/>
      <c r="F313" s="64"/>
      <c r="G313" s="64" t="e">
        <f>IF(Voto!#REF!=1,"De acuerdo",IF(Voto!#REF!=2,"En desacuerdo",IF(Voto!#REF!=3,"Abstención","")))</f>
        <v>#REF!</v>
      </c>
      <c r="H313" s="64"/>
      <c r="I313" s="60" t="e">
        <f>Voto!#REF!</f>
        <v>#REF!</v>
      </c>
      <c r="J313" s="46" t="s">
        <v>490</v>
      </c>
      <c r="L313" s="4" t="str">
        <f t="shared" si="4"/>
        <v/>
      </c>
    </row>
    <row r="314" spans="1:12" s="4" customFormat="1" ht="39" x14ac:dyDescent="0.3">
      <c r="A314" s="21" t="s">
        <v>249</v>
      </c>
      <c r="B314" s="22"/>
      <c r="D314" s="55" t="s">
        <v>248</v>
      </c>
      <c r="E314" s="145" t="s">
        <v>249</v>
      </c>
      <c r="F314" s="145"/>
      <c r="G314" s="56" t="e">
        <f>IF(Voto!#REF!=1,"De acuerdo",IF(Voto!#REF!=2,"En desacuerdo",IF(Voto!#REF!=3,"Abstención","")))</f>
        <v>#REF!</v>
      </c>
      <c r="H314" s="59"/>
      <c r="I314" s="57" t="e">
        <f>Voto!#REF!</f>
        <v>#REF!</v>
      </c>
      <c r="J314" s="4" t="s">
        <v>490</v>
      </c>
      <c r="L314" s="4" t="str">
        <f t="shared" si="4"/>
        <v/>
      </c>
    </row>
    <row r="315" spans="1:12" s="4" customFormat="1" ht="16" customHeight="1" x14ac:dyDescent="0.3">
      <c r="A315" s="7"/>
      <c r="B315" s="25"/>
      <c r="D315" s="65" t="s">
        <v>478</v>
      </c>
      <c r="E315" s="64"/>
      <c r="F315" s="64"/>
      <c r="G315" s="64" t="e">
        <f>IF(Voto!#REF!=1,"De acuerdo",IF(Voto!#REF!=2,"En desacuerdo",IF(Voto!#REF!=3,"Abstención","")))</f>
        <v>#REF!</v>
      </c>
      <c r="H315" s="64"/>
      <c r="I315" s="60" t="e">
        <f>Voto!#REF!</f>
        <v>#REF!</v>
      </c>
      <c r="J315" s="46" t="s">
        <v>490</v>
      </c>
      <c r="L315" s="4" t="str">
        <f t="shared" si="4"/>
        <v/>
      </c>
    </row>
    <row r="316" spans="1:12" s="4" customFormat="1" ht="26" x14ac:dyDescent="0.3">
      <c r="A316" s="21" t="s">
        <v>63</v>
      </c>
      <c r="B316" s="22"/>
      <c r="D316" s="55" t="s">
        <v>62</v>
      </c>
      <c r="E316" s="145" t="s">
        <v>63</v>
      </c>
      <c r="F316" s="145"/>
      <c r="G316" s="56" t="e">
        <f>IF(Voto!#REF!=1,"De acuerdo",IF(Voto!#REF!=2,"En desacuerdo",IF(Voto!#REF!=3,"Abstención","")))</f>
        <v>#REF!</v>
      </c>
      <c r="H316" s="59"/>
      <c r="I316" s="57" t="e">
        <f>Voto!#REF!</f>
        <v>#REF!</v>
      </c>
      <c r="J316" s="4" t="s">
        <v>490</v>
      </c>
      <c r="L316" s="4" t="str">
        <f t="shared" si="4"/>
        <v/>
      </c>
    </row>
    <row r="317" spans="1:12" s="4" customFormat="1" ht="16" customHeight="1" x14ac:dyDescent="0.3">
      <c r="A317" s="7"/>
      <c r="B317" s="25"/>
      <c r="D317" s="65" t="s">
        <v>454</v>
      </c>
      <c r="E317" s="64"/>
      <c r="F317" s="64"/>
      <c r="G317" s="64" t="e">
        <f>IF(Voto!#REF!=1,"De acuerdo",IF(Voto!#REF!=2,"En desacuerdo",IF(Voto!#REF!=3,"Abstención","")))</f>
        <v>#REF!</v>
      </c>
      <c r="H317" s="64"/>
      <c r="I317" s="60" t="e">
        <f>Voto!#REF!</f>
        <v>#REF!</v>
      </c>
      <c r="J317" s="46" t="s">
        <v>490</v>
      </c>
      <c r="L317" s="4" t="str">
        <f t="shared" si="4"/>
        <v/>
      </c>
    </row>
    <row r="318" spans="1:12" s="4" customFormat="1" ht="39" x14ac:dyDescent="0.3">
      <c r="A318" s="21" t="s">
        <v>227</v>
      </c>
      <c r="B318" s="22"/>
      <c r="D318" s="55" t="s">
        <v>226</v>
      </c>
      <c r="E318" s="145" t="s">
        <v>227</v>
      </c>
      <c r="F318" s="145"/>
      <c r="G318" s="56" t="e">
        <f>IF(Voto!#REF!=1,"De acuerdo",IF(Voto!#REF!=2,"En desacuerdo",IF(Voto!#REF!=3,"Abstención","")))</f>
        <v>#REF!</v>
      </c>
      <c r="H318" s="59"/>
      <c r="I318" s="57" t="e">
        <f>Voto!#REF!</f>
        <v>#REF!</v>
      </c>
      <c r="J318" s="4" t="s">
        <v>490</v>
      </c>
      <c r="L318" s="4" t="str">
        <f t="shared" si="4"/>
        <v/>
      </c>
    </row>
    <row r="319" spans="1:12" s="4" customFormat="1" ht="65" x14ac:dyDescent="0.3">
      <c r="A319" s="20" t="s">
        <v>237</v>
      </c>
      <c r="B319" s="6"/>
      <c r="D319" s="15" t="s">
        <v>236</v>
      </c>
      <c r="E319" s="144" t="s">
        <v>237</v>
      </c>
      <c r="F319" s="144"/>
      <c r="G319" s="56" t="str">
        <f>IF(Voto!M49=1,"De acuerdo",IF(Voto!M49=2,"En desacuerdo",IF(Voto!M49=3,"Abstención","")))</f>
        <v/>
      </c>
      <c r="H319" s="59"/>
      <c r="I319" s="57" t="str">
        <f>Voto!K49</f>
        <v/>
      </c>
      <c r="J319" s="4" t="s">
        <v>490</v>
      </c>
      <c r="L319" s="4" t="str">
        <f t="shared" si="4"/>
        <v/>
      </c>
    </row>
    <row r="320" spans="1:12" s="4" customFormat="1" ht="26" x14ac:dyDescent="0.3">
      <c r="A320" s="21" t="s">
        <v>255</v>
      </c>
      <c r="B320" s="22"/>
      <c r="D320" s="55" t="s">
        <v>254</v>
      </c>
      <c r="E320" s="145" t="s">
        <v>255</v>
      </c>
      <c r="F320" s="145"/>
      <c r="G320" s="56" t="str">
        <f>IF(Voto!M50=1,"De acuerdo",IF(Voto!M50=2,"En desacuerdo",IF(Voto!M50=3,"Abstención","")))</f>
        <v/>
      </c>
      <c r="H320" s="59"/>
      <c r="I320" s="57" t="str">
        <f>Voto!K50</f>
        <v/>
      </c>
      <c r="J320" s="4" t="s">
        <v>490</v>
      </c>
      <c r="L320" s="4" t="str">
        <f t="shared" si="4"/>
        <v/>
      </c>
    </row>
    <row r="321" spans="1:12" s="4" customFormat="1" ht="39" x14ac:dyDescent="0.3">
      <c r="A321" s="20" t="s">
        <v>263</v>
      </c>
      <c r="B321" s="6"/>
      <c r="D321" s="15" t="s">
        <v>262</v>
      </c>
      <c r="E321" s="144" t="s">
        <v>263</v>
      </c>
      <c r="F321" s="144"/>
      <c r="G321" s="56" t="str">
        <f>IF(Voto!M51=1,"De acuerdo",IF(Voto!M51=2,"En desacuerdo",IF(Voto!M51=3,"Abstención","")))</f>
        <v/>
      </c>
      <c r="H321" s="59"/>
      <c r="I321" s="57" t="str">
        <f>Voto!K51</f>
        <v/>
      </c>
      <c r="J321" s="4" t="s">
        <v>490</v>
      </c>
      <c r="L321" s="4" t="str">
        <f t="shared" si="4"/>
        <v/>
      </c>
    </row>
    <row r="322" spans="1:12" s="4" customFormat="1" ht="26" x14ac:dyDescent="0.3">
      <c r="A322" s="21" t="s">
        <v>291</v>
      </c>
      <c r="B322" s="22"/>
      <c r="D322" s="55" t="s">
        <v>290</v>
      </c>
      <c r="E322" s="145" t="s">
        <v>291</v>
      </c>
      <c r="F322" s="145"/>
      <c r="G322" s="56" t="str">
        <f>IF(Voto!M52=1,"De acuerdo",IF(Voto!M52=2,"En desacuerdo",IF(Voto!M52=3,"Abstención","")))</f>
        <v/>
      </c>
      <c r="H322" s="59"/>
      <c r="I322" s="57" t="str">
        <f>Voto!K52</f>
        <v/>
      </c>
      <c r="J322" s="4" t="s">
        <v>490</v>
      </c>
      <c r="L322" s="4" t="str">
        <f t="shared" si="4"/>
        <v/>
      </c>
    </row>
    <row r="323" spans="1:12" s="4" customFormat="1" ht="16" customHeight="1" x14ac:dyDescent="0.3">
      <c r="A323" s="7"/>
      <c r="B323" s="25"/>
      <c r="D323" s="65" t="s">
        <v>469</v>
      </c>
      <c r="E323" s="64"/>
      <c r="F323" s="64"/>
      <c r="G323" s="64" t="e">
        <f>IF(Voto!#REF!=1,"De acuerdo",IF(Voto!#REF!=2,"En desacuerdo",IF(Voto!#REF!=3,"Abstención","")))</f>
        <v>#REF!</v>
      </c>
      <c r="H323" s="64"/>
      <c r="I323" s="60" t="e">
        <f>Voto!#REF!</f>
        <v>#REF!</v>
      </c>
      <c r="J323" s="46" t="s">
        <v>490</v>
      </c>
      <c r="L323" s="4" t="str">
        <f t="shared" si="4"/>
        <v/>
      </c>
    </row>
    <row r="324" spans="1:12" s="4" customFormat="1" ht="26" x14ac:dyDescent="0.3">
      <c r="A324" s="21" t="s">
        <v>25</v>
      </c>
      <c r="B324" s="22"/>
      <c r="D324" s="55" t="s">
        <v>24</v>
      </c>
      <c r="E324" s="145" t="s">
        <v>25</v>
      </c>
      <c r="F324" s="145"/>
      <c r="G324" s="56" t="str">
        <f>IF(Voto!M53=1,"De acuerdo",IF(Voto!M53=2,"En desacuerdo",IF(Voto!M53=3,"Abstención","")))</f>
        <v/>
      </c>
      <c r="H324" s="59"/>
      <c r="I324" s="57" t="str">
        <f>Voto!K53</f>
        <v/>
      </c>
      <c r="J324" s="4" t="s">
        <v>490</v>
      </c>
      <c r="L324" s="4" t="str">
        <f t="shared" si="4"/>
        <v/>
      </c>
    </row>
    <row r="325" spans="1:12" s="4" customFormat="1" ht="39" x14ac:dyDescent="0.3">
      <c r="A325" s="20" t="s">
        <v>453</v>
      </c>
      <c r="B325" s="6"/>
      <c r="D325" s="15" t="s">
        <v>452</v>
      </c>
      <c r="E325" s="144" t="s">
        <v>453</v>
      </c>
      <c r="F325" s="144"/>
      <c r="G325" s="56" t="str">
        <f>IF(Voto!M54=1,"De acuerdo",IF(Voto!M54=2,"En desacuerdo",IF(Voto!M54=3,"Abstención","")))</f>
        <v/>
      </c>
      <c r="H325" s="59"/>
      <c r="I325" s="57" t="str">
        <f>Voto!K54</f>
        <v/>
      </c>
      <c r="J325" s="4" t="s">
        <v>490</v>
      </c>
      <c r="L325" s="4" t="str">
        <f t="shared" si="4"/>
        <v/>
      </c>
    </row>
    <row r="326" spans="1:12" s="4" customFormat="1" ht="16" customHeight="1" x14ac:dyDescent="0.3">
      <c r="A326" s="7"/>
      <c r="B326" s="25"/>
      <c r="D326" s="65" t="s">
        <v>468</v>
      </c>
      <c r="E326" s="64"/>
      <c r="F326" s="64"/>
      <c r="G326" s="64" t="e">
        <f>IF(Voto!#REF!=1,"De acuerdo",IF(Voto!#REF!=2,"En desacuerdo",IF(Voto!#REF!=3,"Abstención","")))</f>
        <v>#REF!</v>
      </c>
      <c r="H326" s="64"/>
      <c r="I326" s="60" t="e">
        <f>Voto!#REF!</f>
        <v>#REF!</v>
      </c>
      <c r="J326" s="46" t="s">
        <v>490</v>
      </c>
      <c r="L326" s="4" t="str">
        <f t="shared" si="4"/>
        <v/>
      </c>
    </row>
    <row r="327" spans="1:12" s="4" customFormat="1" ht="39" x14ac:dyDescent="0.3">
      <c r="A327" s="21" t="s">
        <v>147</v>
      </c>
      <c r="B327" s="22"/>
      <c r="D327" s="55" t="s">
        <v>146</v>
      </c>
      <c r="E327" s="145" t="s">
        <v>147</v>
      </c>
      <c r="F327" s="145"/>
      <c r="G327" s="56" t="str">
        <f>IF(Voto!M55=1,"De acuerdo",IF(Voto!M55=2,"En desacuerdo",IF(Voto!M55=3,"Abstención","")))</f>
        <v/>
      </c>
      <c r="H327" s="59"/>
      <c r="I327" s="57" t="str">
        <f>Voto!K55</f>
        <v/>
      </c>
      <c r="J327" s="4" t="s">
        <v>490</v>
      </c>
      <c r="L327" s="4" t="str">
        <f t="shared" si="4"/>
        <v/>
      </c>
    </row>
    <row r="328" spans="1:12" s="4" customFormat="1" ht="16" customHeight="1" x14ac:dyDescent="0.3">
      <c r="A328" s="7"/>
      <c r="B328" s="25"/>
      <c r="D328" s="65" t="s">
        <v>466</v>
      </c>
      <c r="E328" s="64"/>
      <c r="F328" s="64"/>
      <c r="G328" s="64" t="e">
        <f>IF(Voto!#REF!=1,"De acuerdo",IF(Voto!#REF!=2,"En desacuerdo",IF(Voto!#REF!=3,"Abstención","")))</f>
        <v>#REF!</v>
      </c>
      <c r="H328" s="64"/>
      <c r="I328" s="60" t="e">
        <f>Voto!#REF!</f>
        <v>#REF!</v>
      </c>
      <c r="J328" s="46" t="s">
        <v>490</v>
      </c>
      <c r="L328" s="4" t="str">
        <f t="shared" si="4"/>
        <v/>
      </c>
    </row>
    <row r="329" spans="1:12" s="4" customFormat="1" ht="39" x14ac:dyDescent="0.3">
      <c r="A329" s="21" t="s">
        <v>243</v>
      </c>
      <c r="B329" s="22"/>
      <c r="D329" s="67" t="s">
        <v>242</v>
      </c>
      <c r="E329" s="145" t="s">
        <v>243</v>
      </c>
      <c r="F329" s="145"/>
      <c r="G329" s="56" t="str">
        <f>IF(Voto!M56=1,"De acuerdo",IF(Voto!M56=2,"En desacuerdo",IF(Voto!M56=3,"Abstención","")))</f>
        <v/>
      </c>
      <c r="H329" s="59"/>
      <c r="I329" s="57" t="str">
        <f>Voto!K56</f>
        <v/>
      </c>
      <c r="J329" s="4" t="s">
        <v>490</v>
      </c>
      <c r="L329" s="4" t="str">
        <f t="shared" si="4"/>
        <v/>
      </c>
    </row>
    <row r="330" spans="1:12" s="4" customFormat="1" ht="52" x14ac:dyDescent="0.3">
      <c r="A330" s="20" t="s">
        <v>261</v>
      </c>
      <c r="B330" s="6"/>
      <c r="D330" s="66" t="s">
        <v>260</v>
      </c>
      <c r="E330" s="144" t="s">
        <v>261</v>
      </c>
      <c r="F330" s="144"/>
      <c r="G330" s="56" t="str">
        <f>IF(Voto!M57=1,"De acuerdo",IF(Voto!M57=2,"En desacuerdo",IF(Voto!M57=3,"Abstención","")))</f>
        <v/>
      </c>
      <c r="H330" s="59"/>
      <c r="I330" s="57" t="str">
        <f>Voto!K57</f>
        <v/>
      </c>
      <c r="J330" s="4" t="s">
        <v>490</v>
      </c>
      <c r="L330" s="4" t="str">
        <f t="shared" si="4"/>
        <v/>
      </c>
    </row>
    <row r="331" spans="1:12" s="4" customFormat="1" ht="16" customHeight="1" x14ac:dyDescent="0.3">
      <c r="A331" s="7"/>
      <c r="B331" s="25"/>
      <c r="D331" s="65" t="s">
        <v>475</v>
      </c>
      <c r="E331" s="64"/>
      <c r="F331" s="64"/>
      <c r="G331" s="64" t="e">
        <f>IF(Voto!#REF!=1,"De acuerdo",IF(Voto!#REF!=2,"En desacuerdo",IF(Voto!#REF!=3,"Abstención","")))</f>
        <v>#REF!</v>
      </c>
      <c r="H331" s="64"/>
      <c r="I331" s="60" t="e">
        <f>Voto!#REF!</f>
        <v>#REF!</v>
      </c>
      <c r="J331" s="46" t="s">
        <v>490</v>
      </c>
      <c r="L331" s="4" t="str">
        <f t="shared" si="4"/>
        <v/>
      </c>
    </row>
    <row r="332" spans="1:12" s="4" customFormat="1" ht="26" x14ac:dyDescent="0.3">
      <c r="A332" s="21" t="s">
        <v>389</v>
      </c>
      <c r="B332" s="22"/>
      <c r="D332" s="55" t="s">
        <v>388</v>
      </c>
      <c r="E332" s="145" t="s">
        <v>389</v>
      </c>
      <c r="F332" s="145"/>
      <c r="G332" s="56" t="str">
        <f>IF(Voto!M58=1,"De acuerdo",IF(Voto!M58=2,"En desacuerdo",IF(Voto!M58=3,"Abstención","")))</f>
        <v/>
      </c>
      <c r="H332" s="59"/>
      <c r="I332" s="57" t="str">
        <f>Voto!K58</f>
        <v/>
      </c>
      <c r="J332" s="4" t="s">
        <v>490</v>
      </c>
      <c r="L332" s="4" t="str">
        <f t="shared" si="4"/>
        <v/>
      </c>
    </row>
    <row r="333" spans="1:12" s="4" customFormat="1" ht="16" customHeight="1" x14ac:dyDescent="0.3">
      <c r="A333" s="7"/>
      <c r="B333" s="25"/>
      <c r="D333" s="65" t="s">
        <v>470</v>
      </c>
      <c r="E333" s="64"/>
      <c r="F333" s="64"/>
      <c r="G333" s="64" t="e">
        <f>IF(Voto!#REF!=1,"De acuerdo",IF(Voto!#REF!=2,"En desacuerdo",IF(Voto!#REF!=3,"Abstención","")))</f>
        <v>#REF!</v>
      </c>
      <c r="H333" s="64"/>
      <c r="I333" s="60" t="e">
        <f>Voto!#REF!</f>
        <v>#REF!</v>
      </c>
      <c r="J333" s="46" t="s">
        <v>490</v>
      </c>
      <c r="L333" s="4" t="str">
        <f t="shared" si="4"/>
        <v/>
      </c>
    </row>
    <row r="334" spans="1:12" s="4" customFormat="1" ht="20.149999999999999" customHeight="1" x14ac:dyDescent="0.3">
      <c r="A334" s="21" t="s">
        <v>103</v>
      </c>
      <c r="B334" s="22"/>
      <c r="D334" s="55" t="s">
        <v>102</v>
      </c>
      <c r="E334" s="145" t="s">
        <v>103</v>
      </c>
      <c r="F334" s="145"/>
      <c r="G334" s="56" t="str">
        <f>IF(Voto!M59=1,"De acuerdo",IF(Voto!M59=2,"En desacuerdo",IF(Voto!M59=3,"Abstención","")))</f>
        <v/>
      </c>
      <c r="H334" s="59"/>
      <c r="I334" s="57" t="str">
        <f>Voto!K59</f>
        <v/>
      </c>
      <c r="J334" s="4" t="s">
        <v>490</v>
      </c>
      <c r="L334" s="4" t="str">
        <f t="shared" si="4"/>
        <v/>
      </c>
    </row>
    <row r="335" spans="1:12" s="4" customFormat="1" ht="26" x14ac:dyDescent="0.3">
      <c r="A335" s="20" t="s">
        <v>265</v>
      </c>
      <c r="B335" s="6"/>
      <c r="D335" s="15" t="s">
        <v>264</v>
      </c>
      <c r="E335" s="144" t="s">
        <v>265</v>
      </c>
      <c r="F335" s="144"/>
      <c r="G335" s="56" t="str">
        <f>IF(Voto!M60=1,"De acuerdo",IF(Voto!M60=2,"En desacuerdo",IF(Voto!M60=3,"Abstención","")))</f>
        <v/>
      </c>
      <c r="H335" s="59"/>
      <c r="I335" s="57" t="str">
        <f>Voto!K60</f>
        <v/>
      </c>
      <c r="J335" s="4" t="s">
        <v>490</v>
      </c>
      <c r="L335" s="4" t="str">
        <f t="shared" si="4"/>
        <v/>
      </c>
    </row>
  </sheetData>
  <mergeCells count="276">
    <mergeCell ref="I3:I4"/>
    <mergeCell ref="D4:H4"/>
    <mergeCell ref="G5:I5"/>
    <mergeCell ref="E9:I9"/>
    <mergeCell ref="E11:I11"/>
    <mergeCell ref="F13:I13"/>
    <mergeCell ref="D28:J28"/>
    <mergeCell ref="D29:J29"/>
    <mergeCell ref="D30:J30"/>
    <mergeCell ref="D31:J31"/>
    <mergeCell ref="D32:J32"/>
    <mergeCell ref="D33:J33"/>
    <mergeCell ref="E19:F19"/>
    <mergeCell ref="D23:J23"/>
    <mergeCell ref="D24:J24"/>
    <mergeCell ref="D25:J25"/>
    <mergeCell ref="D26:J26"/>
    <mergeCell ref="D27:J27"/>
    <mergeCell ref="D40:J40"/>
    <mergeCell ref="D41:J41"/>
    <mergeCell ref="D42:J42"/>
    <mergeCell ref="D43:J43"/>
    <mergeCell ref="D44:J44"/>
    <mergeCell ref="D45:J45"/>
    <mergeCell ref="D34:J34"/>
    <mergeCell ref="D35:J35"/>
    <mergeCell ref="D36:J36"/>
    <mergeCell ref="D37:J37"/>
    <mergeCell ref="D38:J38"/>
    <mergeCell ref="D39:J39"/>
    <mergeCell ref="E54:F54"/>
    <mergeCell ref="E55:F55"/>
    <mergeCell ref="E56:F56"/>
    <mergeCell ref="E57:F57"/>
    <mergeCell ref="E58:F58"/>
    <mergeCell ref="E59:F59"/>
    <mergeCell ref="E48:F48"/>
    <mergeCell ref="E49:F49"/>
    <mergeCell ref="E50:F50"/>
    <mergeCell ref="E51:F51"/>
    <mergeCell ref="E52:F52"/>
    <mergeCell ref="E53:F53"/>
    <mergeCell ref="E67:F67"/>
    <mergeCell ref="E68:F68"/>
    <mergeCell ref="E70:F70"/>
    <mergeCell ref="E72:F72"/>
    <mergeCell ref="E73:F73"/>
    <mergeCell ref="E74:F74"/>
    <mergeCell ref="E60:F60"/>
    <mergeCell ref="E62:F62"/>
    <mergeCell ref="E63:F63"/>
    <mergeCell ref="E64:F64"/>
    <mergeCell ref="E65:F65"/>
    <mergeCell ref="E66:F66"/>
    <mergeCell ref="E84:F84"/>
    <mergeCell ref="E85:F85"/>
    <mergeCell ref="E86:F86"/>
    <mergeCell ref="E87:F87"/>
    <mergeCell ref="E88:F88"/>
    <mergeCell ref="E89:F89"/>
    <mergeCell ref="E75:F75"/>
    <mergeCell ref="E77:F77"/>
    <mergeCell ref="E79:F79"/>
    <mergeCell ref="E80:F80"/>
    <mergeCell ref="E81:F81"/>
    <mergeCell ref="E83:F83"/>
    <mergeCell ref="E96:F96"/>
    <mergeCell ref="E97:F97"/>
    <mergeCell ref="E98:F98"/>
    <mergeCell ref="E99:F99"/>
    <mergeCell ref="E100:F100"/>
    <mergeCell ref="E101:F101"/>
    <mergeCell ref="E90:F90"/>
    <mergeCell ref="E91:F91"/>
    <mergeCell ref="E92:F92"/>
    <mergeCell ref="E93:F93"/>
    <mergeCell ref="E94:F94"/>
    <mergeCell ref="E95:F95"/>
    <mergeCell ref="E108:F108"/>
    <mergeCell ref="E110:F110"/>
    <mergeCell ref="E111:F111"/>
    <mergeCell ref="E112:F112"/>
    <mergeCell ref="E113:F113"/>
    <mergeCell ref="E114:F114"/>
    <mergeCell ref="E102:F102"/>
    <mergeCell ref="E103:F103"/>
    <mergeCell ref="E104:F104"/>
    <mergeCell ref="E105:F105"/>
    <mergeCell ref="E106:F106"/>
    <mergeCell ref="E107:F107"/>
    <mergeCell ref="E122:F122"/>
    <mergeCell ref="E123:F123"/>
    <mergeCell ref="E125:F125"/>
    <mergeCell ref="E127:F127"/>
    <mergeCell ref="E129:F129"/>
    <mergeCell ref="E130:F130"/>
    <mergeCell ref="E115:F115"/>
    <mergeCell ref="E116:F116"/>
    <mergeCell ref="E117:F117"/>
    <mergeCell ref="E119:F119"/>
    <mergeCell ref="E120:F120"/>
    <mergeCell ref="E121:F121"/>
    <mergeCell ref="E139:F139"/>
    <mergeCell ref="E140:F140"/>
    <mergeCell ref="E141:F141"/>
    <mergeCell ref="E142:F142"/>
    <mergeCell ref="E143:F143"/>
    <mergeCell ref="E144:F144"/>
    <mergeCell ref="E131:F131"/>
    <mergeCell ref="E133:F133"/>
    <mergeCell ref="E135:F135"/>
    <mergeCell ref="E136:F136"/>
    <mergeCell ref="E137:F137"/>
    <mergeCell ref="E138:F138"/>
    <mergeCell ref="E154:F154"/>
    <mergeCell ref="E156:F156"/>
    <mergeCell ref="E157:F157"/>
    <mergeCell ref="E158:F158"/>
    <mergeCell ref="E159:F159"/>
    <mergeCell ref="E160:F160"/>
    <mergeCell ref="E145:F145"/>
    <mergeCell ref="E147:F147"/>
    <mergeCell ref="E148:F148"/>
    <mergeCell ref="E149:F149"/>
    <mergeCell ref="E150:F150"/>
    <mergeCell ref="E152:F152"/>
    <mergeCell ref="E167:F167"/>
    <mergeCell ref="E168:F168"/>
    <mergeCell ref="E169:F169"/>
    <mergeCell ref="E171:F171"/>
    <mergeCell ref="E172:F172"/>
    <mergeCell ref="E174:F174"/>
    <mergeCell ref="E161:F161"/>
    <mergeCell ref="E162:F162"/>
    <mergeCell ref="E163:F163"/>
    <mergeCell ref="E164:F164"/>
    <mergeCell ref="E165:F165"/>
    <mergeCell ref="E166:F166"/>
    <mergeCell ref="E182:F182"/>
    <mergeCell ref="E183:F183"/>
    <mergeCell ref="E184:F184"/>
    <mergeCell ref="E185:F185"/>
    <mergeCell ref="E186:F186"/>
    <mergeCell ref="E188:F188"/>
    <mergeCell ref="E175:F175"/>
    <mergeCell ref="E176:F176"/>
    <mergeCell ref="E177:F177"/>
    <mergeCell ref="E178:F178"/>
    <mergeCell ref="E180:F180"/>
    <mergeCell ref="E181:F181"/>
    <mergeCell ref="E196:F196"/>
    <mergeCell ref="E197:F197"/>
    <mergeCell ref="E198:F198"/>
    <mergeCell ref="E199:F199"/>
    <mergeCell ref="E200:F200"/>
    <mergeCell ref="E201:F201"/>
    <mergeCell ref="E189:F189"/>
    <mergeCell ref="E191:F191"/>
    <mergeCell ref="E192:F192"/>
    <mergeCell ref="E193:F193"/>
    <mergeCell ref="E194:F194"/>
    <mergeCell ref="E195:F195"/>
    <mergeCell ref="E208:F208"/>
    <mergeCell ref="E209:F209"/>
    <mergeCell ref="E210:F210"/>
    <mergeCell ref="E211:F211"/>
    <mergeCell ref="E212:F212"/>
    <mergeCell ref="E213:F213"/>
    <mergeCell ref="E202:F202"/>
    <mergeCell ref="E203:F203"/>
    <mergeCell ref="E204:F204"/>
    <mergeCell ref="E205:F205"/>
    <mergeCell ref="E206:F206"/>
    <mergeCell ref="E207:F207"/>
    <mergeCell ref="E235:F235"/>
    <mergeCell ref="D229:F229"/>
    <mergeCell ref="D230:F230"/>
    <mergeCell ref="D231:F231"/>
    <mergeCell ref="D232:F232"/>
    <mergeCell ref="D228:F228"/>
    <mergeCell ref="E214:F214"/>
    <mergeCell ref="D218:F218"/>
    <mergeCell ref="D219:F219"/>
    <mergeCell ref="D220:F220"/>
    <mergeCell ref="D221:F221"/>
    <mergeCell ref="D233:F233"/>
    <mergeCell ref="D222:F222"/>
    <mergeCell ref="D223:F223"/>
    <mergeCell ref="D224:F224"/>
    <mergeCell ref="D225:F225"/>
    <mergeCell ref="D226:F226"/>
    <mergeCell ref="D227:F227"/>
    <mergeCell ref="E245:F245"/>
    <mergeCell ref="E246:F246"/>
    <mergeCell ref="E247:F247"/>
    <mergeCell ref="E249:F249"/>
    <mergeCell ref="E250:F250"/>
    <mergeCell ref="E252:F252"/>
    <mergeCell ref="E237:F237"/>
    <mergeCell ref="E239:F239"/>
    <mergeCell ref="E240:F240"/>
    <mergeCell ref="E241:F241"/>
    <mergeCell ref="E242:F242"/>
    <mergeCell ref="E243:F243"/>
    <mergeCell ref="E260:F260"/>
    <mergeCell ref="E261:F261"/>
    <mergeCell ref="E262:F262"/>
    <mergeCell ref="E263:F263"/>
    <mergeCell ref="E264:F264"/>
    <mergeCell ref="E265:F265"/>
    <mergeCell ref="E254:F254"/>
    <mergeCell ref="E255:F255"/>
    <mergeCell ref="E256:F256"/>
    <mergeCell ref="E257:F257"/>
    <mergeCell ref="E258:F258"/>
    <mergeCell ref="E259:F259"/>
    <mergeCell ref="E272:F272"/>
    <mergeCell ref="E273:F273"/>
    <mergeCell ref="E274:F274"/>
    <mergeCell ref="E275:F275"/>
    <mergeCell ref="E276:F276"/>
    <mergeCell ref="E277:F277"/>
    <mergeCell ref="E266:F266"/>
    <mergeCell ref="E267:F267"/>
    <mergeCell ref="E268:F268"/>
    <mergeCell ref="E269:F269"/>
    <mergeCell ref="E270:F270"/>
    <mergeCell ref="E271:F271"/>
    <mergeCell ref="E284:F284"/>
    <mergeCell ref="E285:F285"/>
    <mergeCell ref="E286:F286"/>
    <mergeCell ref="E287:F287"/>
    <mergeCell ref="E288:F288"/>
    <mergeCell ref="E289:F289"/>
    <mergeCell ref="E278:F278"/>
    <mergeCell ref="E279:F279"/>
    <mergeCell ref="E280:F280"/>
    <mergeCell ref="E281:F281"/>
    <mergeCell ref="E282:F282"/>
    <mergeCell ref="E283:F283"/>
    <mergeCell ref="E299:F299"/>
    <mergeCell ref="E300:F300"/>
    <mergeCell ref="E301:F301"/>
    <mergeCell ref="E290:F290"/>
    <mergeCell ref="E291:F291"/>
    <mergeCell ref="E292:F292"/>
    <mergeCell ref="E293:F293"/>
    <mergeCell ref="E294:F294"/>
    <mergeCell ref="E295:F295"/>
    <mergeCell ref="E296:F296"/>
    <mergeCell ref="E297:F297"/>
    <mergeCell ref="E298:F298"/>
    <mergeCell ref="E330:F330"/>
    <mergeCell ref="E332:F332"/>
    <mergeCell ref="E334:F334"/>
    <mergeCell ref="E335:F335"/>
    <mergeCell ref="E319:F319"/>
    <mergeCell ref="E320:F320"/>
    <mergeCell ref="E321:F321"/>
    <mergeCell ref="E322:F322"/>
    <mergeCell ref="E324:F324"/>
    <mergeCell ref="E325:F325"/>
    <mergeCell ref="E327:F327"/>
    <mergeCell ref="E329:F329"/>
    <mergeCell ref="E309:F309"/>
    <mergeCell ref="E310:F310"/>
    <mergeCell ref="E312:F312"/>
    <mergeCell ref="E314:F314"/>
    <mergeCell ref="E316:F316"/>
    <mergeCell ref="E318:F318"/>
    <mergeCell ref="E302:F302"/>
    <mergeCell ref="E304:F304"/>
    <mergeCell ref="E305:F305"/>
    <mergeCell ref="E306:F306"/>
    <mergeCell ref="E307:F307"/>
    <mergeCell ref="E308:F308"/>
  </mergeCells>
  <conditionalFormatting sqref="I48:I60">
    <cfRule type="expression" dxfId="69" priority="2">
      <formula>K48=2</formula>
    </cfRule>
  </conditionalFormatting>
  <conditionalFormatting sqref="I62:I68">
    <cfRule type="expression" dxfId="68" priority="40">
      <formula>K62=2</formula>
    </cfRule>
  </conditionalFormatting>
  <conditionalFormatting sqref="I70">
    <cfRule type="expression" dxfId="67" priority="39">
      <formula>K70=2</formula>
    </cfRule>
  </conditionalFormatting>
  <conditionalFormatting sqref="I72:I75">
    <cfRule type="expression" dxfId="66" priority="38">
      <formula>K72=2</formula>
    </cfRule>
  </conditionalFormatting>
  <conditionalFormatting sqref="I77">
    <cfRule type="expression" dxfId="65" priority="37">
      <formula>K77=2</formula>
    </cfRule>
  </conditionalFormatting>
  <conditionalFormatting sqref="I79:I81">
    <cfRule type="expression" dxfId="64" priority="36">
      <formula>K79=2</formula>
    </cfRule>
  </conditionalFormatting>
  <conditionalFormatting sqref="I83:I108">
    <cfRule type="expression" dxfId="63" priority="35">
      <formula>K83=2</formula>
    </cfRule>
  </conditionalFormatting>
  <conditionalFormatting sqref="I110:I117">
    <cfRule type="expression" dxfId="62" priority="34">
      <formula>K110=2</formula>
    </cfRule>
  </conditionalFormatting>
  <conditionalFormatting sqref="I119:I123">
    <cfRule type="expression" dxfId="61" priority="33">
      <formula>K119=2</formula>
    </cfRule>
  </conditionalFormatting>
  <conditionalFormatting sqref="I125">
    <cfRule type="expression" dxfId="60" priority="32">
      <formula>K125=2</formula>
    </cfRule>
  </conditionalFormatting>
  <conditionalFormatting sqref="I127">
    <cfRule type="expression" dxfId="59" priority="31">
      <formula>K127=2</formula>
    </cfRule>
  </conditionalFormatting>
  <conditionalFormatting sqref="I129:I131">
    <cfRule type="expression" dxfId="58" priority="30">
      <formula>K129=2</formula>
    </cfRule>
  </conditionalFormatting>
  <conditionalFormatting sqref="I133">
    <cfRule type="expression" dxfId="57" priority="29">
      <formula>K133=2</formula>
    </cfRule>
  </conditionalFormatting>
  <conditionalFormatting sqref="I135:I145">
    <cfRule type="expression" dxfId="56" priority="28">
      <formula>K135=2</formula>
    </cfRule>
  </conditionalFormatting>
  <conditionalFormatting sqref="I147:I150">
    <cfRule type="expression" dxfId="55" priority="27">
      <formula>K147=2</formula>
    </cfRule>
  </conditionalFormatting>
  <conditionalFormatting sqref="I152">
    <cfRule type="expression" dxfId="54" priority="26">
      <formula>K152=2</formula>
    </cfRule>
  </conditionalFormatting>
  <conditionalFormatting sqref="I154">
    <cfRule type="expression" dxfId="53" priority="25">
      <formula>K154=2</formula>
    </cfRule>
  </conditionalFormatting>
  <conditionalFormatting sqref="I156:I169">
    <cfRule type="expression" dxfId="52" priority="24">
      <formula>K156=2</formula>
    </cfRule>
  </conditionalFormatting>
  <conditionalFormatting sqref="I171:I172">
    <cfRule type="expression" dxfId="51" priority="1">
      <formula>K171=2</formula>
    </cfRule>
  </conditionalFormatting>
  <conditionalFormatting sqref="I174:I178">
    <cfRule type="expression" dxfId="50" priority="22">
      <formula>K174=2</formula>
    </cfRule>
  </conditionalFormatting>
  <conditionalFormatting sqref="I180:I186">
    <cfRule type="expression" dxfId="49" priority="21">
      <formula>K180=2</formula>
    </cfRule>
  </conditionalFormatting>
  <conditionalFormatting sqref="I188:I189">
    <cfRule type="expression" dxfId="48" priority="20">
      <formula>K188=2</formula>
    </cfRule>
  </conditionalFormatting>
  <conditionalFormatting sqref="I191:I214">
    <cfRule type="expression" dxfId="47" priority="19">
      <formula>K191=2</formula>
    </cfRule>
  </conditionalFormatting>
  <conditionalFormatting sqref="I237">
    <cfRule type="expression" dxfId="46" priority="18">
      <formula>K237=2</formula>
    </cfRule>
  </conditionalFormatting>
  <conditionalFormatting sqref="I239:I243">
    <cfRule type="expression" dxfId="45" priority="17">
      <formula>K239=2</formula>
    </cfRule>
  </conditionalFormatting>
  <conditionalFormatting sqref="I245:I247">
    <cfRule type="expression" dxfId="44" priority="16">
      <formula>K245=2</formula>
    </cfRule>
  </conditionalFormatting>
  <conditionalFormatting sqref="I249:I250">
    <cfRule type="expression" dxfId="43" priority="15">
      <formula>K249=2</formula>
    </cfRule>
  </conditionalFormatting>
  <conditionalFormatting sqref="I252">
    <cfRule type="expression" dxfId="42" priority="14">
      <formula>K252=2</formula>
    </cfRule>
  </conditionalFormatting>
  <conditionalFormatting sqref="I254:I302">
    <cfRule type="expression" dxfId="41" priority="13">
      <formula>K254=2</formula>
    </cfRule>
  </conditionalFormatting>
  <conditionalFormatting sqref="I304:I310">
    <cfRule type="expression" dxfId="40" priority="12">
      <formula>K304=2</formula>
    </cfRule>
  </conditionalFormatting>
  <conditionalFormatting sqref="I312">
    <cfRule type="expression" dxfId="39" priority="11">
      <formula>K312=2</formula>
    </cfRule>
  </conditionalFormatting>
  <conditionalFormatting sqref="I314">
    <cfRule type="expression" dxfId="38" priority="10">
      <formula>K314=2</formula>
    </cfRule>
  </conditionalFormatting>
  <conditionalFormatting sqref="I316">
    <cfRule type="expression" dxfId="37" priority="9">
      <formula>K316=2</formula>
    </cfRule>
  </conditionalFormatting>
  <conditionalFormatting sqref="I318:I322">
    <cfRule type="expression" dxfId="36" priority="8">
      <formula>K318=2</formula>
    </cfRule>
  </conditionalFormatting>
  <conditionalFormatting sqref="I324:I325">
    <cfRule type="expression" dxfId="35" priority="7">
      <formula>K324=2</formula>
    </cfRule>
  </conditionalFormatting>
  <conditionalFormatting sqref="I327">
    <cfRule type="expression" dxfId="34" priority="6">
      <formula>K327=2</formula>
    </cfRule>
  </conditionalFormatting>
  <conditionalFormatting sqref="I329:I330">
    <cfRule type="expression" dxfId="33" priority="5">
      <formula>K329=2</formula>
    </cfRule>
  </conditionalFormatting>
  <conditionalFormatting sqref="I332">
    <cfRule type="expression" dxfId="32" priority="3">
      <formula>K332=2</formula>
    </cfRule>
  </conditionalFormatting>
  <conditionalFormatting sqref="I334:I335">
    <cfRule type="expression" dxfId="31" priority="4">
      <formula>K334=2</formula>
    </cfRule>
  </conditionalFormatting>
  <dataValidations count="2">
    <dataValidation allowBlank="1" showInputMessage="1" showErrorMessage="1" promptTitle="Correo electrónico" prompt="Por favor digite el correo electrónico de su organización. No el de uso personal." sqref="F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xr:uid="{00000000-0002-0000-0000-000000000000}"/>
    <dataValidation type="textLength" operator="lessThan" allowBlank="1" showErrorMessage="1" promptTitle="Justificación" prompt="Si su voto es &quot;En desacuerdo&quot;, por favor explique las razones su votación._x000a_Maximo 250 caracteres" sqref="I1:I1048576" xr:uid="{00000000-0002-0000-0000-000001000000}">
      <formula1>250</formula1>
    </dataValidation>
  </dataValidations>
  <hyperlinks>
    <hyperlink ref="I15" location="ANULACIÓN" display="ANULACIÓN" xr:uid="{00000000-0004-0000-0000-000000000000}"/>
    <hyperlink ref="D23" location="AN_GENERALIDADES." display="01-GENERALIDADES. TERMINOLOGIA. NORMALIZACION. DOCUMENTACION" xr:uid="{00000000-0004-0000-0000-000001000000}"/>
    <hyperlink ref="D24" location="AN_METROLOGÍA" display="17-METROLOGÍA Y MEDICIONES" xr:uid="{00000000-0004-0000-0000-000002000000}"/>
    <hyperlink ref="D25" location="AN_SISTEMAS" display="21-SISTEMAS Y COMPONENTES MECÁNICOS DE USO GENERAL" xr:uid="{00000000-0004-0000-0000-000003000000}"/>
    <hyperlink ref="D26" location="AN_FLUÍDOS" display="23-FLUÍDOS Y COMPONENTES PARA USO GENERAL" xr:uid="{00000000-0004-0000-0000-000004000000}"/>
    <hyperlink ref="D27" location="AN_INGENIERÍA_INDUSTRIAL" display="25-INGENIERÍA INDUSTRIAL" xr:uid="{00000000-0004-0000-0000-000005000000}"/>
    <hyperlink ref="D28" location="AN_INGENIERÍA" display="27-INGENIERÍA DE LA ENERGÍA Y TRANSFERENCIA DE CALOR" xr:uid="{00000000-0004-0000-0000-000006000000}"/>
    <hyperlink ref="D29" location="AN_INGENIERÍA_ELÉCTRICA" display="29-INGENIERÍA ELÉCTRICA" xr:uid="{00000000-0004-0000-0000-000007000000}"/>
    <hyperlink ref="D30" location="AN_TELECOMUNICACIONES" display="33-TELECOMUNICACIONES" xr:uid="{00000000-0004-0000-0000-000008000000}"/>
    <hyperlink ref="D31" location="AN_TECNOLOGÍA_DE_LA_INFORMACIÓN" display="35-TECNOLOGÍA DE LA INFORMACIÓN. EQUIPOS DE OFICINA" xr:uid="{00000000-0004-0000-0000-000009000000}"/>
    <hyperlink ref="D32" location="AN_TECNOLOGÍA_DE_LA_IMAGEN" display="37-TECNOLOGÍA DE LA IMAGEN" xr:uid="{00000000-0004-0000-0000-00000A000000}"/>
    <hyperlink ref="D33" location="AN_EQUIPO_PARA_EL_MANEJO_DE_MATERIALES" display="53-EQUIPO PARA EL MANEJO DE MATERIALES" xr:uid="{00000000-0004-0000-0000-00000B000000}"/>
    <hyperlink ref="D34" location="AN_EMPAQUE_Y_DISTRIBUCIÓN_DE_BIENES" display="55-EMPAQUE Y DISTRIBUCIÓN DE BIENES" xr:uid="{00000000-0004-0000-0000-00000C000000}"/>
    <hyperlink ref="D35" location="AN_AGRICULTURA" display="65-AGRICULTURA" xr:uid="{00000000-0004-0000-0000-00000D000000}"/>
    <hyperlink ref="D36" location="AN_TECNOLOGÍA_DE_ALIMENTOS" display="67-TECNOLOGÍA DE ALIMENTOS" xr:uid="{00000000-0004-0000-0000-00000E000000}"/>
    <hyperlink ref="D37" location="AN1_TECNOLOGÍA_QUÍMICA" display="71-TECNOLOGÍA QUÍMICA" xr:uid="{00000000-0004-0000-0000-00000F000000}"/>
    <hyperlink ref="D38" location="AN_MINERÍA_Y_MINERALES" display="73-MINERÍA Y MINERALES" xr:uid="{00000000-0004-0000-0000-000010000000}"/>
    <hyperlink ref="D39" location="AN_PETRÓLEO_Y_TECNOLOGÍAS_RELACIONADAS" display="75-PETRÓLEO Y TECNOLOGÍAS RELACIONADAS" xr:uid="{00000000-0004-0000-0000-000011000000}"/>
    <hyperlink ref="D40" location="AN_METALURGIA" display="77-METALURGIA" xr:uid="{00000000-0004-0000-0000-000012000000}"/>
    <hyperlink ref="D41" location="AN_TECNOLOGÍA_DE_LA_MADERA" display="79-TECNOLOGÍA DE LA MADERA" xr:uid="{00000000-0004-0000-0000-000013000000}"/>
    <hyperlink ref="D42" location="AN_INDUSTRIAS_DEL_CAUCHO_Y_DEL_PLÁSTICO" display="83-INDUSTRIAS DEL CAUCHO Y DEL PLÁSTICO" xr:uid="{00000000-0004-0000-0000-000014000000}"/>
    <hyperlink ref="D43" location="AN_INDUSTRIAS_DE_PINTURA_Y_COLOR" display="87-INDUSTRIAS DE PINTURA Y COLOR" xr:uid="{00000000-0004-0000-0000-000015000000}"/>
    <hyperlink ref="D44" location="AN_MATERIALES_DE_LA_CONSTRUCCIÓN_Y_EDIFICACIONES" display="91-MATERIALES DE LA CONSTRUCCIÓN Y EDIFICACIONES" xr:uid="{00000000-0004-0000-0000-000016000000}"/>
    <hyperlink ref="D45" location="AN_EQUIPO_DOMÉSTICO_Y_COMERCIAL._ENTRETENIMIENTO._DEPORTES" display="97-EQUIPO DOMÉSTICO Y COMERCIAL. ENTRETENIMIENTO. DEPORTES" xr:uid="{00000000-0004-0000-0000-000017000000}"/>
    <hyperlink ref="I16" location="REAPROBACIÓN" display="REAPROBACIÓN" xr:uid="{00000000-0004-0000-0000-000018000000}"/>
    <hyperlink ref="D218" location="RA_TECNOLOGÍA_DEL_CUIDADO_DE_LA_SALUD" display="11-TECNOLOGÍA DEL CUIDADO DE LA SALUD" xr:uid="{00000000-0004-0000-0000-000019000000}"/>
    <hyperlink ref="D219" location="RA_METROLOGÍA_Y_MEDICIONES" display="17-METROLOGÍA Y MEDICIONES" xr:uid="{00000000-0004-0000-0000-00001A000000}"/>
    <hyperlink ref="D220" location="RA_FLUÍDOS_Y_COMPONENTES_PARA_USO_GENERAL" display="23-FLUÍDOS Y COMPONENTES PARA USO GENERAL" xr:uid="{00000000-0004-0000-0000-00001B000000}"/>
    <hyperlink ref="D221" location="RA_INGENIERÍA_INDUSTRIAL" display="25-INGENIERÍA INDUSTRIAL" xr:uid="{00000000-0004-0000-0000-00001C000000}"/>
    <hyperlink ref="D222" location="RA_INGENIERÍA_DE_LA_ENERGÍA_Y_TRANSFERENCIA_DE_CALOR" display="27-INGENIERÍA DE LA ENERGÍA Y TRANSFERENCIA DE CALOR" xr:uid="{00000000-0004-0000-0000-00001D000000}"/>
    <hyperlink ref="D223" location="RA_INGENIERÍA_ELÉCTRICA" display="29-INGENIERÍA ELÉCTRICA" xr:uid="{00000000-0004-0000-0000-00001E000000}"/>
    <hyperlink ref="D224" location="RA_TELECOMUNICACIONES" display="33-TELECOMUNICACIONES" xr:uid="{00000000-0004-0000-0000-00001F000000}"/>
    <hyperlink ref="D225" location="RA_EMPAQUE_Y_DISTRIBUCIÓN_DE_BIENES" display="55-EMPAQUE Y DISTRIBUCIÓN DE BIENES" xr:uid="{00000000-0004-0000-0000-000020000000}"/>
    <hyperlink ref="D226" location="RA_TECNOLOGÍA_DE_ALIMENTOS" display="67-TECNOLOGÍA DE ALIMENTOS" xr:uid="{00000000-0004-0000-0000-000021000000}"/>
    <hyperlink ref="D227" location="RA_MINERÍA_Y_MINERALES" display="73-MINERÍA Y MINERALES" xr:uid="{00000000-0004-0000-0000-000022000000}"/>
    <hyperlink ref="D228" location="RA_METALURGIA" display="77-METALURGIA" xr:uid="{00000000-0004-0000-0000-000023000000}"/>
    <hyperlink ref="D229" location="RA_TECNOLOGÍA_DEL_PAPEL" display="85-TECNOLOGÍA DEL PAPEL" xr:uid="{00000000-0004-0000-0000-000024000000}"/>
    <hyperlink ref="D230" location="RA_INDUSTRIAS_DE_PINTURA_Y_COLOR" display="87-INDUSTRIAS DE PINTURA Y COLOR" xr:uid="{00000000-0004-0000-0000-000025000000}"/>
    <hyperlink ref="D231" location="RA_MATERIALES_DE_LA_CONSTRUCCIÓN_Y_EDIFICACIONES" display="91-MATERIALES DE LA CONSTRUCCIÓN Y EDIFICACIONES" xr:uid="{00000000-0004-0000-0000-000026000000}"/>
    <hyperlink ref="D232" location="RA_INGENIERÍA_CIVIL" display="93-INGENIERÍA CIVIL" xr:uid="{00000000-0004-0000-0000-000027000000}"/>
    <hyperlink ref="D233" location="RA_EQUIPO_DOMÉSTICO_Y_COMERCIAL._ENTRETENIMIENTO._DEPORTES" display="97-EQUIPO DOMÉSTICO Y COMERCIAL. ENTRETENIMIENTO. DEPORTES" xr:uid="{00000000-0004-0000-0000-00002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autoPageBreaks="0" fitToPage="1"/>
  </sheetPr>
  <dimension ref="B1:O40"/>
  <sheetViews>
    <sheetView showGridLines="0" showRowColHeaders="0" tabSelected="1" zoomScaleNormal="100" workbookViewId="0">
      <selection activeCell="E25" sqref="E25"/>
    </sheetView>
  </sheetViews>
  <sheetFormatPr baseColWidth="10" defaultColWidth="11.453125" defaultRowHeight="14" x14ac:dyDescent="0.3"/>
  <cols>
    <col min="1" max="1" width="2.7265625" style="2" customWidth="1"/>
    <col min="2" max="7" width="11.453125" style="2"/>
    <col min="8" max="8" width="4.7265625" style="2" customWidth="1"/>
    <col min="9" max="16384" width="11.453125" style="2"/>
  </cols>
  <sheetData>
    <row r="1" spans="2:15" x14ac:dyDescent="0.3">
      <c r="B1" s="159"/>
      <c r="C1" s="159"/>
      <c r="D1" s="159"/>
      <c r="E1" s="159"/>
      <c r="F1" s="159"/>
      <c r="G1" s="159"/>
      <c r="I1" s="159"/>
      <c r="J1" s="159"/>
      <c r="K1" s="159"/>
      <c r="L1" s="159"/>
      <c r="M1" s="159"/>
      <c r="N1" s="159"/>
    </row>
    <row r="10" spans="2:15" ht="16.5" customHeight="1" x14ac:dyDescent="0.3">
      <c r="I10" s="165" t="s">
        <v>527</v>
      </c>
      <c r="J10" s="165"/>
      <c r="K10" s="165"/>
      <c r="L10" s="165"/>
      <c r="M10" s="165"/>
      <c r="N10" s="165"/>
    </row>
    <row r="11" spans="2:15" x14ac:dyDescent="0.3">
      <c r="I11" s="165"/>
      <c r="J11" s="165"/>
      <c r="K11" s="165"/>
      <c r="L11" s="165"/>
      <c r="M11" s="165"/>
      <c r="N11" s="165"/>
    </row>
    <row r="12" spans="2:15" ht="30" customHeight="1" x14ac:dyDescent="0.3">
      <c r="B12" s="153" t="s">
        <v>501</v>
      </c>
      <c r="C12" s="153"/>
      <c r="D12" s="153"/>
      <c r="E12" s="153"/>
      <c r="F12" s="153"/>
      <c r="G12" s="153"/>
      <c r="I12" s="160" t="s">
        <v>528</v>
      </c>
      <c r="J12" s="161"/>
      <c r="K12" s="161"/>
      <c r="L12" s="161"/>
      <c r="M12" s="161"/>
      <c r="N12" s="161"/>
    </row>
    <row r="13" spans="2:15" ht="30" customHeight="1" x14ac:dyDescent="0.3">
      <c r="B13" s="153"/>
      <c r="C13" s="153"/>
      <c r="D13" s="153"/>
      <c r="E13" s="153"/>
      <c r="F13" s="153"/>
      <c r="G13" s="153"/>
      <c r="I13" s="161"/>
      <c r="J13" s="161"/>
      <c r="K13" s="161"/>
      <c r="L13" s="161"/>
      <c r="M13" s="161"/>
      <c r="N13" s="161"/>
    </row>
    <row r="14" spans="2:15" x14ac:dyDescent="0.3">
      <c r="B14" s="159"/>
      <c r="C14" s="159"/>
      <c r="D14" s="159"/>
      <c r="E14" s="159"/>
      <c r="F14" s="159"/>
      <c r="G14" s="159"/>
      <c r="O14" s="2" t="s">
        <v>490</v>
      </c>
    </row>
    <row r="15" spans="2:15" x14ac:dyDescent="0.3">
      <c r="B15" s="84"/>
      <c r="C15" s="84"/>
      <c r="D15" s="84"/>
      <c r="E15" s="84"/>
      <c r="F15" s="84"/>
      <c r="G15" s="84"/>
      <c r="I15" s="84"/>
      <c r="J15" s="84"/>
      <c r="K15" s="84"/>
      <c r="L15" s="84"/>
      <c r="M15" s="84"/>
      <c r="N15" s="84"/>
    </row>
    <row r="16" spans="2:15" x14ac:dyDescent="0.3">
      <c r="B16" s="84"/>
      <c r="C16" s="84"/>
      <c r="D16" s="84"/>
      <c r="E16" s="84"/>
      <c r="F16" s="84"/>
      <c r="G16" s="84"/>
      <c r="I16" s="162"/>
      <c r="J16" s="162"/>
      <c r="K16" s="162"/>
      <c r="L16" s="162"/>
      <c r="M16" s="162"/>
      <c r="N16" s="162"/>
    </row>
    <row r="17" spans="2:14" x14ac:dyDescent="0.3">
      <c r="B17" s="163" t="s">
        <v>504</v>
      </c>
      <c r="C17" s="163"/>
      <c r="D17" s="163"/>
      <c r="E17" s="163"/>
      <c r="F17" s="163"/>
      <c r="G17" s="163"/>
      <c r="I17" s="84"/>
      <c r="J17" s="84"/>
      <c r="K17" s="84"/>
      <c r="L17" s="84"/>
      <c r="M17" s="84"/>
      <c r="N17" s="84"/>
    </row>
    <row r="18" spans="2:14" x14ac:dyDescent="0.3">
      <c r="B18" s="163"/>
      <c r="C18" s="163"/>
      <c r="D18" s="163"/>
      <c r="E18" s="163"/>
      <c r="F18" s="163"/>
      <c r="G18" s="163"/>
      <c r="I18" s="84"/>
      <c r="J18" s="84"/>
      <c r="K18" s="84"/>
      <c r="L18" s="84"/>
      <c r="M18" s="84"/>
      <c r="N18" s="84"/>
    </row>
    <row r="19" spans="2:14" x14ac:dyDescent="0.3">
      <c r="B19" s="84"/>
      <c r="C19" s="84"/>
      <c r="D19" s="84"/>
      <c r="E19" s="163" t="s">
        <v>500</v>
      </c>
      <c r="F19" s="163"/>
      <c r="G19" s="163"/>
      <c r="I19" s="84"/>
      <c r="J19" s="84"/>
      <c r="K19" s="84"/>
      <c r="L19" s="84"/>
      <c r="M19" s="84"/>
      <c r="N19" s="84"/>
    </row>
    <row r="20" spans="2:14" x14ac:dyDescent="0.3">
      <c r="B20" s="84"/>
      <c r="C20" s="84"/>
      <c r="D20" s="84"/>
      <c r="E20" s="163"/>
      <c r="F20" s="163"/>
      <c r="G20" s="163"/>
      <c r="I20" s="84"/>
      <c r="J20" s="84"/>
      <c r="K20" s="84"/>
      <c r="L20" s="84"/>
      <c r="M20" s="84"/>
      <c r="N20" s="84"/>
    </row>
    <row r="21" spans="2:14" x14ac:dyDescent="0.3">
      <c r="B21" s="84"/>
      <c r="C21" s="84"/>
      <c r="D21" s="84"/>
      <c r="F21" s="84"/>
      <c r="G21" s="84"/>
      <c r="I21" s="84"/>
      <c r="J21" s="84"/>
      <c r="K21" s="84"/>
      <c r="L21" s="84"/>
      <c r="M21" s="84"/>
      <c r="N21" s="84"/>
    </row>
    <row r="22" spans="2:14" x14ac:dyDescent="0.3">
      <c r="B22" s="84"/>
      <c r="C22" s="84"/>
      <c r="D22" s="84"/>
      <c r="E22" s="85" t="s">
        <v>530</v>
      </c>
      <c r="F22" s="84"/>
      <c r="G22" s="84"/>
      <c r="I22" s="84"/>
      <c r="J22" s="84"/>
      <c r="K22" s="84"/>
      <c r="L22" s="84"/>
      <c r="M22" s="84"/>
      <c r="N22" s="84"/>
    </row>
    <row r="23" spans="2:14" x14ac:dyDescent="0.3">
      <c r="B23" s="84"/>
      <c r="C23" s="84"/>
      <c r="D23" s="84"/>
      <c r="E23" s="85" t="s">
        <v>531</v>
      </c>
      <c r="F23" s="84"/>
      <c r="G23" s="84"/>
      <c r="I23" s="164"/>
      <c r="J23" s="164"/>
      <c r="K23" s="164"/>
      <c r="L23" s="84"/>
      <c r="M23" s="84"/>
      <c r="N23" s="84"/>
    </row>
    <row r="24" spans="2:14" x14ac:dyDescent="0.3">
      <c r="B24" s="84"/>
      <c r="C24" s="84"/>
      <c r="D24" s="84"/>
      <c r="E24" s="85" t="s">
        <v>532</v>
      </c>
      <c r="F24" s="84"/>
      <c r="G24" s="84"/>
      <c r="I24" s="164"/>
      <c r="J24" s="164"/>
      <c r="K24" s="164"/>
      <c r="L24" s="84"/>
      <c r="M24" s="84"/>
      <c r="N24" s="84"/>
    </row>
    <row r="25" spans="2:14" x14ac:dyDescent="0.3">
      <c r="B25" s="87"/>
      <c r="C25" s="87"/>
      <c r="D25" s="87"/>
      <c r="E25" s="86"/>
      <c r="F25" s="84"/>
      <c r="G25" s="84"/>
      <c r="I25" s="164"/>
      <c r="J25" s="164"/>
      <c r="K25" s="164"/>
      <c r="L25" s="84"/>
      <c r="M25" s="84"/>
      <c r="N25" s="84"/>
    </row>
    <row r="26" spans="2:14" x14ac:dyDescent="0.3">
      <c r="B26" s="87"/>
      <c r="C26" s="87"/>
      <c r="D26" s="87"/>
      <c r="E26" s="87"/>
      <c r="F26" s="87"/>
      <c r="G26" s="87"/>
      <c r="I26" s="84"/>
      <c r="J26" s="84"/>
      <c r="K26" s="84"/>
      <c r="L26" s="84"/>
      <c r="M26" s="84"/>
      <c r="N26" s="84"/>
    </row>
    <row r="29" spans="2:14" x14ac:dyDescent="0.3">
      <c r="B29" s="88"/>
      <c r="C29" s="88"/>
      <c r="D29" s="88"/>
      <c r="E29" s="88"/>
      <c r="F29" s="88"/>
      <c r="G29" s="88"/>
    </row>
    <row r="30" spans="2:14" ht="16.5" customHeight="1" x14ac:dyDescent="0.3">
      <c r="B30" s="88"/>
      <c r="C30" s="88"/>
      <c r="D30" s="88"/>
      <c r="E30" s="88"/>
      <c r="F30" s="88"/>
      <c r="G30" s="88"/>
    </row>
    <row r="31" spans="2:14" x14ac:dyDescent="0.3">
      <c r="B31" s="88"/>
      <c r="C31" s="88"/>
      <c r="D31" s="88"/>
      <c r="E31" s="88"/>
      <c r="F31" s="88"/>
      <c r="G31" s="88"/>
    </row>
    <row r="32" spans="2:14" x14ac:dyDescent="0.3">
      <c r="B32" s="88"/>
      <c r="C32" s="88"/>
      <c r="D32" s="88"/>
      <c r="E32" s="88"/>
      <c r="F32" s="88"/>
      <c r="G32" s="88"/>
    </row>
    <row r="33" spans="2:7" x14ac:dyDescent="0.3">
      <c r="B33" s="88"/>
      <c r="C33" s="88"/>
      <c r="D33" s="88"/>
      <c r="E33" s="88"/>
      <c r="F33" s="88"/>
      <c r="G33" s="88"/>
    </row>
    <row r="34" spans="2:7" x14ac:dyDescent="0.3">
      <c r="B34" s="88"/>
      <c r="C34" s="88"/>
      <c r="D34" s="88"/>
      <c r="E34" s="88"/>
      <c r="F34" s="88"/>
      <c r="G34" s="88"/>
    </row>
    <row r="35" spans="2:7" x14ac:dyDescent="0.3">
      <c r="B35" s="88"/>
      <c r="C35" s="88"/>
      <c r="D35" s="88"/>
      <c r="E35" s="88"/>
      <c r="F35" s="88"/>
      <c r="G35" s="88"/>
    </row>
    <row r="36" spans="2:7" x14ac:dyDescent="0.3">
      <c r="B36" s="88"/>
      <c r="C36" s="88"/>
      <c r="D36" s="88"/>
      <c r="E36" s="88"/>
      <c r="F36" s="88"/>
      <c r="G36" s="88"/>
    </row>
    <row r="37" spans="2:7" x14ac:dyDescent="0.3">
      <c r="B37" s="88"/>
      <c r="C37" s="88"/>
      <c r="D37" s="88"/>
      <c r="E37" s="88"/>
      <c r="F37" s="88"/>
      <c r="G37" s="88"/>
    </row>
    <row r="38" spans="2:7" x14ac:dyDescent="0.3">
      <c r="B38" s="88"/>
      <c r="C38" s="88"/>
      <c r="D38" s="88"/>
      <c r="E38" s="88"/>
      <c r="F38" s="88"/>
      <c r="G38" s="88"/>
    </row>
    <row r="39" spans="2:7" x14ac:dyDescent="0.3">
      <c r="B39" s="158" t="s">
        <v>502</v>
      </c>
      <c r="C39" s="158"/>
      <c r="D39" s="158"/>
      <c r="E39" s="158"/>
      <c r="F39" s="158"/>
      <c r="G39" s="158"/>
    </row>
    <row r="40" spans="2:7" x14ac:dyDescent="0.3">
      <c r="B40" s="158"/>
      <c r="C40" s="158"/>
      <c r="D40" s="158"/>
      <c r="E40" s="158"/>
      <c r="F40" s="158"/>
      <c r="G40" s="158"/>
    </row>
  </sheetData>
  <sheetProtection algorithmName="SHA-512" hashValue="oq2VARESbkjVgWD65v7mq1SMMdg4xPqMNAlctg7tvGKWq/QpWb+XrmyRsGsu1pTGIR5HHjb7BvxcWoOSX0Ktag==" saltValue="5vVtDqoVrtzf3St4wtciTA==" spinCount="100000" sheet="1" objects="1" scenarios="1" selectLockedCells="1"/>
  <mergeCells count="11">
    <mergeCell ref="B39:G40"/>
    <mergeCell ref="B1:G1"/>
    <mergeCell ref="I1:N1"/>
    <mergeCell ref="B12:G13"/>
    <mergeCell ref="I12:N13"/>
    <mergeCell ref="B14:G14"/>
    <mergeCell ref="I16:N16"/>
    <mergeCell ref="B17:G18"/>
    <mergeCell ref="E19:G20"/>
    <mergeCell ref="I23:K25"/>
    <mergeCell ref="I10:N11"/>
  </mergeCells>
  <printOptions horizontalCentered="1" verticalCentered="1"/>
  <pageMargins left="0.70866141732283472" right="0.70866141732283472" top="0.98425196850393704" bottom="0.74803149606299213" header="0.19685039370078741" footer="0.31496062992125984"/>
  <pageSetup scale="73" orientation="landscape" r:id="rId1"/>
  <headerFooter>
    <oddHeader>&amp;CLISTADO DOCUMENTOS PROPUESTOS PARA REAPROBACIÓN - REVISIÓN SISTEMÁTICA&amp;R&amp;G</oddHeader>
    <oddFooter xml:space="preserve">&amp;LF-PS-809
Versión 01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autoPageBreaks="0"/>
  </sheetPr>
  <dimension ref="A1:Q631"/>
  <sheetViews>
    <sheetView showGridLines="0" showRowColHeaders="0" topLeftCell="C1" zoomScaleNormal="100" workbookViewId="0">
      <pane ySplit="19" topLeftCell="A20" activePane="bottomLeft" state="frozen"/>
      <selection activeCell="C1" sqref="C1"/>
      <selection pane="bottomLeft" activeCell="C20" sqref="C20"/>
    </sheetView>
  </sheetViews>
  <sheetFormatPr baseColWidth="10" defaultColWidth="0" defaultRowHeight="14" zeroHeight="1" x14ac:dyDescent="0.3"/>
  <cols>
    <col min="1" max="1" width="48.7265625" style="2" hidden="1" customWidth="1"/>
    <col min="2" max="2" width="1.7265625" style="2" hidden="1" customWidth="1"/>
    <col min="3" max="3" width="1.7265625" style="2" customWidth="1"/>
    <col min="4" max="4" width="12.7265625" style="3" customWidth="1"/>
    <col min="5" max="5" width="18.7265625" style="4" customWidth="1"/>
    <col min="6" max="6" width="30.7265625" style="4" customWidth="1"/>
    <col min="7" max="9" width="4.7265625" style="3" customWidth="1"/>
    <col min="10" max="10" width="1.7265625" style="10" customWidth="1"/>
    <col min="11" max="11" width="50.7265625" style="6" customWidth="1"/>
    <col min="12" max="12" width="1.7265625" style="6" customWidth="1"/>
    <col min="13" max="14" width="11.453125" style="89" hidden="1" customWidth="1"/>
    <col min="15" max="15" width="1.7265625" style="2" customWidth="1"/>
    <col min="16" max="17" width="0" style="2" hidden="1" customWidth="1"/>
    <col min="18" max="16384" width="11.453125" style="2" hidden="1"/>
  </cols>
  <sheetData>
    <row r="1" spans="4:17" ht="8.15" customHeight="1" x14ac:dyDescent="0.3">
      <c r="D1" s="2"/>
      <c r="E1" s="2"/>
      <c r="F1" s="2"/>
      <c r="G1" s="2"/>
      <c r="H1" s="2"/>
      <c r="I1" s="2"/>
      <c r="J1" s="1"/>
      <c r="K1" s="2"/>
      <c r="L1" s="2"/>
      <c r="M1" s="110"/>
      <c r="N1" s="111"/>
    </row>
    <row r="2" spans="4:17" ht="4" customHeight="1" x14ac:dyDescent="0.3">
      <c r="D2" s="2"/>
      <c r="E2" s="2"/>
      <c r="F2" s="2"/>
      <c r="G2" s="2"/>
      <c r="H2" s="2"/>
      <c r="I2" s="2"/>
      <c r="J2" s="2"/>
      <c r="K2" s="2"/>
      <c r="L2" s="2"/>
      <c r="M2" s="110"/>
      <c r="N2" s="111"/>
    </row>
    <row r="3" spans="4:17" ht="15" customHeight="1" x14ac:dyDescent="0.3">
      <c r="D3" s="29" t="s">
        <v>480</v>
      </c>
      <c r="E3" s="30"/>
      <c r="F3" s="30"/>
      <c r="G3" s="50"/>
      <c r="H3" s="50"/>
      <c r="I3" s="50"/>
      <c r="J3" s="50"/>
      <c r="K3" s="173" t="s">
        <v>503</v>
      </c>
      <c r="L3" s="69"/>
      <c r="M3" s="112"/>
      <c r="N3" s="113"/>
    </row>
    <row r="4" spans="4:17" ht="47.25" customHeight="1" x14ac:dyDescent="0.3">
      <c r="D4" s="153" t="s">
        <v>1080</v>
      </c>
      <c r="E4" s="153"/>
      <c r="F4" s="153"/>
      <c r="G4" s="153"/>
      <c r="H4" s="153"/>
      <c r="I4" s="153"/>
      <c r="J4" s="153"/>
      <c r="K4" s="173"/>
      <c r="L4" s="69"/>
      <c r="M4" s="112" t="s">
        <v>512</v>
      </c>
      <c r="N4" s="113" t="s">
        <v>516</v>
      </c>
    </row>
    <row r="5" spans="4:17" ht="4" customHeight="1" x14ac:dyDescent="0.3">
      <c r="D5" s="2"/>
      <c r="E5" s="6"/>
      <c r="F5" s="6"/>
      <c r="G5" s="154"/>
      <c r="H5" s="154"/>
      <c r="I5" s="154"/>
      <c r="J5" s="154"/>
      <c r="K5" s="154"/>
      <c r="L5" s="69"/>
      <c r="M5" s="112"/>
      <c r="N5" s="113"/>
    </row>
    <row r="6" spans="4:17" ht="8.15" customHeight="1" x14ac:dyDescent="0.4">
      <c r="D6" s="31"/>
      <c r="E6" s="31"/>
      <c r="F6" s="31"/>
      <c r="G6" s="31"/>
      <c r="H6" s="31"/>
      <c r="I6" s="31"/>
      <c r="J6" s="31"/>
      <c r="K6" s="31"/>
      <c r="L6" s="31"/>
      <c r="M6" s="114"/>
      <c r="N6" s="115"/>
      <c r="O6" s="31"/>
      <c r="P6" s="31"/>
    </row>
    <row r="7" spans="4:17" x14ac:dyDescent="0.3">
      <c r="D7" s="32" t="s">
        <v>481</v>
      </c>
      <c r="E7" s="32"/>
      <c r="F7" s="32"/>
      <c r="G7" s="32"/>
      <c r="H7" s="32"/>
      <c r="I7" s="32"/>
      <c r="J7" s="32"/>
      <c r="K7" s="32"/>
      <c r="L7" s="32"/>
      <c r="M7" s="116"/>
      <c r="N7" s="117"/>
      <c r="O7" s="32"/>
      <c r="P7" s="32"/>
    </row>
    <row r="8" spans="4:17" ht="4" customHeight="1" x14ac:dyDescent="0.35">
      <c r="D8" s="33"/>
      <c r="E8" s="33"/>
      <c r="F8" s="33"/>
      <c r="G8" s="33"/>
      <c r="H8" s="33"/>
      <c r="I8" s="33"/>
      <c r="J8" s="33"/>
      <c r="K8" s="33"/>
      <c r="L8" s="33"/>
      <c r="M8" s="118"/>
      <c r="N8" s="119"/>
      <c r="O8" s="33"/>
      <c r="P8" s="33"/>
      <c r="Q8" s="33"/>
    </row>
    <row r="9" spans="4:17" ht="20.149999999999999" customHeight="1" x14ac:dyDescent="0.3">
      <c r="D9" s="45" t="s">
        <v>482</v>
      </c>
      <c r="E9" s="177"/>
      <c r="F9" s="177"/>
      <c r="G9" s="177"/>
      <c r="H9" s="177"/>
      <c r="I9" s="177"/>
      <c r="J9" s="177"/>
      <c r="K9" s="177"/>
      <c r="L9" s="35"/>
      <c r="M9" s="120">
        <f>IF(E9="",1,0)</f>
        <v>1</v>
      </c>
      <c r="N9" s="121"/>
      <c r="O9" s="35"/>
      <c r="P9" s="35"/>
      <c r="Q9" s="35"/>
    </row>
    <row r="10" spans="4:17" ht="4" customHeight="1" x14ac:dyDescent="0.3">
      <c r="D10" s="45"/>
      <c r="E10" s="34"/>
      <c r="F10" s="34"/>
      <c r="G10" s="36"/>
      <c r="H10" s="36"/>
      <c r="I10" s="36"/>
      <c r="J10" s="122"/>
      <c r="K10" s="122"/>
      <c r="L10" s="122"/>
      <c r="M10" s="123"/>
      <c r="N10" s="124"/>
      <c r="O10" s="122"/>
      <c r="P10" s="122"/>
      <c r="Q10" s="122"/>
    </row>
    <row r="11" spans="4:17" ht="20.149999999999999" customHeight="1" x14ac:dyDescent="0.3">
      <c r="D11" s="45" t="s">
        <v>483</v>
      </c>
      <c r="E11" s="178"/>
      <c r="F11" s="177"/>
      <c r="G11" s="177"/>
      <c r="H11" s="177"/>
      <c r="I11" s="177"/>
      <c r="J11" s="177"/>
      <c r="K11" s="177"/>
      <c r="L11" s="35"/>
      <c r="M11" s="120">
        <f>IF(E11="",3,0)</f>
        <v>3</v>
      </c>
      <c r="N11" s="121"/>
      <c r="O11" s="35"/>
      <c r="P11" s="35"/>
    </row>
    <row r="12" spans="4:17" ht="4" customHeight="1" x14ac:dyDescent="0.3">
      <c r="D12" s="34"/>
      <c r="E12" s="34"/>
      <c r="F12" s="34"/>
      <c r="G12" s="1"/>
      <c r="H12" s="1"/>
      <c r="I12" s="1"/>
      <c r="J12" s="34"/>
      <c r="K12" s="39"/>
      <c r="L12" s="39"/>
      <c r="M12" s="110"/>
      <c r="N12" s="111"/>
      <c r="O12" s="125"/>
      <c r="P12" s="125"/>
      <c r="Q12" s="125"/>
    </row>
    <row r="13" spans="4:17" ht="20.149999999999999" customHeight="1" x14ac:dyDescent="0.3">
      <c r="D13" s="45" t="s">
        <v>484</v>
      </c>
      <c r="E13" s="35"/>
      <c r="F13" s="179"/>
      <c r="G13" s="179"/>
      <c r="H13" s="179"/>
      <c r="I13" s="179"/>
      <c r="J13" s="179"/>
      <c r="K13" s="179"/>
      <c r="L13" s="126"/>
      <c r="M13" s="120">
        <f>IF(F13="",5,0)</f>
        <v>5</v>
      </c>
      <c r="N13" s="121"/>
      <c r="Q13" s="125"/>
    </row>
    <row r="14" spans="4:17" ht="8.15" customHeight="1" x14ac:dyDescent="0.3">
      <c r="D14" s="2"/>
      <c r="E14" s="2"/>
      <c r="F14" s="2"/>
      <c r="G14" s="2"/>
      <c r="H14" s="2"/>
      <c r="I14" s="2"/>
      <c r="J14" s="2"/>
      <c r="K14" s="2"/>
      <c r="L14" s="2"/>
      <c r="M14" s="110"/>
      <c r="N14" s="111"/>
    </row>
    <row r="15" spans="4:17" x14ac:dyDescent="0.3">
      <c r="D15" s="43" t="s">
        <v>517</v>
      </c>
      <c r="E15" s="16"/>
      <c r="F15" s="16"/>
      <c r="G15" s="43"/>
      <c r="H15" s="43"/>
      <c r="I15" s="43"/>
      <c r="J15" s="44"/>
      <c r="K15" s="174"/>
      <c r="L15" s="2"/>
      <c r="M15" s="110">
        <f>SUM(M9:M13)</f>
        <v>9</v>
      </c>
      <c r="N15" s="111" t="str">
        <f>IF(M15=9,"Por favor digite sus datos generales",IF(M15=1,"Por favor digite el nombre de su organización",IF(M15=3,"Por favor digite su nombre",IF(M15=5,"Por favor digite su correo electrónico institucional",IF(OR(M15=8,M15=4),"Por favor complete sus datos generales","")))))</f>
        <v>Por favor digite sus datos generales</v>
      </c>
    </row>
    <row r="16" spans="4:17" x14ac:dyDescent="0.3">
      <c r="D16" s="42"/>
      <c r="E16" s="42"/>
      <c r="F16" s="42"/>
      <c r="G16" s="42"/>
      <c r="H16" s="42"/>
      <c r="I16" s="42"/>
      <c r="J16" s="42"/>
      <c r="K16" s="174"/>
      <c r="L16" s="42"/>
      <c r="M16" s="127"/>
      <c r="N16" s="128"/>
      <c r="O16" s="42"/>
      <c r="P16" s="42"/>
      <c r="Q16" s="42"/>
    </row>
    <row r="17" spans="1:14" ht="4" customHeight="1" x14ac:dyDescent="0.3">
      <c r="D17" s="43"/>
      <c r="E17" s="43"/>
      <c r="F17" s="43"/>
      <c r="G17" s="43"/>
      <c r="H17" s="43"/>
      <c r="I17" s="43"/>
      <c r="J17" s="43"/>
      <c r="K17" s="3"/>
      <c r="L17" s="2"/>
      <c r="M17" s="110"/>
      <c r="N17" s="111"/>
    </row>
    <row r="18" spans="1:14" s="4" customFormat="1" ht="13" x14ac:dyDescent="0.3">
      <c r="C18" s="3"/>
      <c r="D18" s="61"/>
      <c r="E18" s="43"/>
      <c r="F18" s="62"/>
      <c r="G18" s="61"/>
      <c r="H18" s="61"/>
      <c r="I18" s="61"/>
      <c r="J18" s="61"/>
      <c r="K18" s="129"/>
      <c r="M18" s="130"/>
      <c r="N18" s="131"/>
    </row>
    <row r="19" spans="1:14" s="4" customFormat="1" ht="16" customHeight="1" x14ac:dyDescent="0.3">
      <c r="A19" s="5" t="s">
        <v>486</v>
      </c>
      <c r="B19" s="52"/>
      <c r="D19" s="27" t="s">
        <v>485</v>
      </c>
      <c r="E19" s="146" t="s">
        <v>486</v>
      </c>
      <c r="F19" s="146"/>
      <c r="G19" s="68"/>
      <c r="H19" s="68"/>
      <c r="I19" s="68"/>
      <c r="J19" s="68"/>
      <c r="K19" s="68"/>
      <c r="L19" s="28"/>
      <c r="M19" s="130"/>
      <c r="N19" s="131"/>
    </row>
    <row r="20" spans="1:14" s="4" customFormat="1" ht="4" customHeight="1" x14ac:dyDescent="0.3">
      <c r="A20" s="53"/>
      <c r="B20" s="53"/>
      <c r="D20" s="53"/>
      <c r="E20" s="53"/>
      <c r="F20" s="53"/>
      <c r="G20" s="53"/>
      <c r="H20" s="53"/>
      <c r="I20" s="53"/>
      <c r="J20" s="53"/>
      <c r="K20" s="53"/>
      <c r="L20" s="53"/>
      <c r="M20" s="130"/>
      <c r="N20" s="131"/>
    </row>
    <row r="21" spans="1:14" s="4" customFormat="1" ht="30" customHeight="1" x14ac:dyDescent="0.5">
      <c r="A21" s="13"/>
      <c r="B21" s="13"/>
      <c r="D21" s="71" t="s">
        <v>498</v>
      </c>
      <c r="E21" s="132"/>
      <c r="F21" s="133"/>
      <c r="G21" s="133"/>
      <c r="H21" s="133"/>
      <c r="I21" s="133"/>
      <c r="J21" s="132"/>
      <c r="K21" s="132"/>
      <c r="L21" s="134" t="s">
        <v>490</v>
      </c>
      <c r="M21" s="130"/>
      <c r="N21" s="131" t="str">
        <f t="shared" ref="N21:N24" si="0">IF(M21=2,"Por favor justifique su Concepto","")</f>
        <v/>
      </c>
    </row>
    <row r="22" spans="1:14" customFormat="1" ht="4" customHeight="1" x14ac:dyDescent="0.35">
      <c r="M22" s="135"/>
      <c r="N22" s="136" t="str">
        <f t="shared" si="0"/>
        <v/>
      </c>
    </row>
    <row r="23" spans="1:14" customFormat="1" ht="25" customHeight="1" x14ac:dyDescent="0.35">
      <c r="D23" s="175" t="s">
        <v>505</v>
      </c>
      <c r="E23" s="176"/>
      <c r="F23" s="176"/>
      <c r="G23" s="176"/>
      <c r="H23" s="176"/>
      <c r="I23" s="176"/>
      <c r="J23" s="176"/>
      <c r="K23" s="176"/>
      <c r="L23" s="176"/>
      <c r="M23" s="135"/>
      <c r="N23" s="136"/>
    </row>
    <row r="24" spans="1:14" s="4" customFormat="1" ht="15" customHeight="1" x14ac:dyDescent="0.3">
      <c r="A24" s="7"/>
      <c r="B24" s="25"/>
      <c r="D24" s="17" t="s">
        <v>519</v>
      </c>
      <c r="E24" s="18"/>
      <c r="F24" s="18"/>
      <c r="G24" s="18"/>
      <c r="H24" s="18"/>
      <c r="I24" s="18"/>
      <c r="J24" s="18"/>
      <c r="K24" s="23"/>
      <c r="L24" s="46" t="s">
        <v>490</v>
      </c>
      <c r="M24" s="108"/>
      <c r="N24" s="90" t="str">
        <f t="shared" si="0"/>
        <v/>
      </c>
    </row>
    <row r="25" spans="1:14" s="4" customFormat="1" ht="20.149999999999999" customHeight="1" x14ac:dyDescent="0.3">
      <c r="A25" s="24"/>
      <c r="B25" s="25"/>
      <c r="D25" s="67" t="s">
        <v>533</v>
      </c>
      <c r="E25" s="148" t="s">
        <v>546</v>
      </c>
      <c r="F25" s="149"/>
      <c r="G25" s="109" t="s">
        <v>513</v>
      </c>
      <c r="H25" s="109" t="s">
        <v>514</v>
      </c>
      <c r="I25" s="109" t="s">
        <v>515</v>
      </c>
      <c r="J25" s="59" t="s">
        <v>506</v>
      </c>
      <c r="K25" s="57" t="str">
        <f t="shared" ref="K25:K38" si="1">N25</f>
        <v/>
      </c>
      <c r="L25" s="4" t="s">
        <v>490</v>
      </c>
      <c r="M25" s="108" t="str">
        <f>IF(H25="X",2,"")</f>
        <v/>
      </c>
      <c r="N25" s="90" t="str">
        <f>IF(H25="X","Por favor justifique su Concepto","")</f>
        <v/>
      </c>
    </row>
    <row r="26" spans="1:14" s="4" customFormat="1" ht="30" customHeight="1" x14ac:dyDescent="0.3">
      <c r="A26" s="24"/>
      <c r="B26" s="25"/>
      <c r="D26" s="66" t="s">
        <v>534</v>
      </c>
      <c r="E26" s="150" t="s">
        <v>547</v>
      </c>
      <c r="F26" s="151"/>
      <c r="G26" s="109" t="s">
        <v>513</v>
      </c>
      <c r="H26" s="109" t="s">
        <v>514</v>
      </c>
      <c r="I26" s="109" t="s">
        <v>515</v>
      </c>
      <c r="J26" s="59" t="s">
        <v>506</v>
      </c>
      <c r="K26" s="57" t="str">
        <f t="shared" si="1"/>
        <v/>
      </c>
      <c r="L26" s="4" t="s">
        <v>490</v>
      </c>
      <c r="M26" s="108" t="str">
        <f t="shared" ref="M26:M38" si="2">IF(H26="X",2,"")</f>
        <v/>
      </c>
      <c r="N26" s="90" t="str">
        <f t="shared" ref="N26:N38" si="3">IF(H26="X","Por favor justifique su Concepto","")</f>
        <v/>
      </c>
    </row>
    <row r="27" spans="1:14" s="4" customFormat="1" ht="30" customHeight="1" x14ac:dyDescent="0.3">
      <c r="A27" s="24"/>
      <c r="B27" s="25"/>
      <c r="D27" s="67" t="s">
        <v>536</v>
      </c>
      <c r="E27" s="148" t="s">
        <v>549</v>
      </c>
      <c r="F27" s="149"/>
      <c r="G27" s="109" t="s">
        <v>513</v>
      </c>
      <c r="H27" s="109" t="s">
        <v>514</v>
      </c>
      <c r="I27" s="109" t="s">
        <v>515</v>
      </c>
      <c r="J27" s="59" t="s">
        <v>506</v>
      </c>
      <c r="K27" s="57" t="str">
        <f t="shared" si="1"/>
        <v/>
      </c>
      <c r="L27" s="4" t="s">
        <v>490</v>
      </c>
      <c r="M27" s="108" t="str">
        <f t="shared" si="2"/>
        <v/>
      </c>
      <c r="N27" s="90" t="str">
        <f t="shared" si="3"/>
        <v/>
      </c>
    </row>
    <row r="28" spans="1:14" s="4" customFormat="1" ht="30" customHeight="1" x14ac:dyDescent="0.3">
      <c r="A28" s="24"/>
      <c r="B28" s="25"/>
      <c r="D28" s="66" t="s">
        <v>537</v>
      </c>
      <c r="E28" s="150" t="s">
        <v>550</v>
      </c>
      <c r="F28" s="151"/>
      <c r="G28" s="109" t="s">
        <v>513</v>
      </c>
      <c r="H28" s="109" t="s">
        <v>514</v>
      </c>
      <c r="I28" s="109" t="s">
        <v>515</v>
      </c>
      <c r="J28" s="59" t="s">
        <v>506</v>
      </c>
      <c r="K28" s="57" t="str">
        <f t="shared" si="1"/>
        <v/>
      </c>
      <c r="L28" s="4" t="s">
        <v>490</v>
      </c>
      <c r="M28" s="108" t="str">
        <f t="shared" si="2"/>
        <v/>
      </c>
      <c r="N28" s="90" t="str">
        <f t="shared" si="3"/>
        <v/>
      </c>
    </row>
    <row r="29" spans="1:14" s="4" customFormat="1" ht="30" customHeight="1" x14ac:dyDescent="0.3">
      <c r="A29" s="24"/>
      <c r="B29" s="25"/>
      <c r="D29" s="67" t="s">
        <v>538</v>
      </c>
      <c r="E29" s="148" t="s">
        <v>551</v>
      </c>
      <c r="F29" s="149"/>
      <c r="G29" s="109" t="s">
        <v>513</v>
      </c>
      <c r="H29" s="109" t="s">
        <v>514</v>
      </c>
      <c r="I29" s="109" t="s">
        <v>515</v>
      </c>
      <c r="J29" s="59" t="s">
        <v>506</v>
      </c>
      <c r="K29" s="57" t="str">
        <f t="shared" si="1"/>
        <v/>
      </c>
      <c r="L29" s="4" t="s">
        <v>490</v>
      </c>
      <c r="M29" s="108" t="str">
        <f t="shared" si="2"/>
        <v/>
      </c>
      <c r="N29" s="90" t="str">
        <f t="shared" si="3"/>
        <v/>
      </c>
    </row>
    <row r="30" spans="1:14" s="4" customFormat="1" ht="30" customHeight="1" x14ac:dyDescent="0.3">
      <c r="A30" s="24"/>
      <c r="B30" s="25"/>
      <c r="D30" s="66" t="s">
        <v>539</v>
      </c>
      <c r="E30" s="150" t="s">
        <v>552</v>
      </c>
      <c r="F30" s="151"/>
      <c r="G30" s="109" t="s">
        <v>513</v>
      </c>
      <c r="H30" s="109" t="s">
        <v>514</v>
      </c>
      <c r="I30" s="109" t="s">
        <v>515</v>
      </c>
      <c r="J30" s="59" t="s">
        <v>506</v>
      </c>
      <c r="K30" s="57" t="str">
        <f t="shared" si="1"/>
        <v/>
      </c>
      <c r="L30" s="4" t="s">
        <v>490</v>
      </c>
      <c r="M30" s="108" t="str">
        <f t="shared" si="2"/>
        <v/>
      </c>
      <c r="N30" s="90" t="str">
        <f t="shared" si="3"/>
        <v/>
      </c>
    </row>
    <row r="31" spans="1:14" s="4" customFormat="1" ht="30" customHeight="1" x14ac:dyDescent="0.3">
      <c r="A31" s="24"/>
      <c r="B31" s="25"/>
      <c r="D31" s="67" t="s">
        <v>540</v>
      </c>
      <c r="E31" s="148" t="s">
        <v>553</v>
      </c>
      <c r="F31" s="149"/>
      <c r="G31" s="109" t="s">
        <v>513</v>
      </c>
      <c r="H31" s="109" t="s">
        <v>514</v>
      </c>
      <c r="I31" s="109" t="s">
        <v>515</v>
      </c>
      <c r="J31" s="59" t="s">
        <v>506</v>
      </c>
      <c r="K31" s="57" t="str">
        <f t="shared" si="1"/>
        <v/>
      </c>
      <c r="L31" s="4" t="s">
        <v>490</v>
      </c>
      <c r="M31" s="108" t="str">
        <f t="shared" si="2"/>
        <v/>
      </c>
      <c r="N31" s="90" t="str">
        <f t="shared" si="3"/>
        <v/>
      </c>
    </row>
    <row r="32" spans="1:14" s="4" customFormat="1" ht="30" customHeight="1" x14ac:dyDescent="0.3">
      <c r="A32" s="24"/>
      <c r="B32" s="25"/>
      <c r="D32" s="66" t="s">
        <v>541</v>
      </c>
      <c r="E32" s="150" t="s">
        <v>554</v>
      </c>
      <c r="F32" s="151"/>
      <c r="G32" s="109" t="s">
        <v>513</v>
      </c>
      <c r="H32" s="109" t="s">
        <v>514</v>
      </c>
      <c r="I32" s="109" t="s">
        <v>515</v>
      </c>
      <c r="J32" s="59" t="s">
        <v>506</v>
      </c>
      <c r="K32" s="57" t="str">
        <f t="shared" si="1"/>
        <v/>
      </c>
      <c r="L32" s="4" t="s">
        <v>490</v>
      </c>
      <c r="M32" s="108" t="str">
        <f t="shared" si="2"/>
        <v/>
      </c>
      <c r="N32" s="90" t="str">
        <f t="shared" si="3"/>
        <v/>
      </c>
    </row>
    <row r="33" spans="1:14" s="4" customFormat="1" ht="20" customHeight="1" x14ac:dyDescent="0.3">
      <c r="A33" s="24"/>
      <c r="B33" s="25"/>
      <c r="D33" s="67" t="s">
        <v>542</v>
      </c>
      <c r="E33" s="148" t="s">
        <v>555</v>
      </c>
      <c r="F33" s="149"/>
      <c r="G33" s="109" t="s">
        <v>513</v>
      </c>
      <c r="H33" s="109" t="s">
        <v>514</v>
      </c>
      <c r="I33" s="109" t="s">
        <v>515</v>
      </c>
      <c r="J33" s="59" t="s">
        <v>506</v>
      </c>
      <c r="K33" s="57" t="str">
        <f t="shared" si="1"/>
        <v/>
      </c>
      <c r="L33" s="4" t="s">
        <v>490</v>
      </c>
      <c r="M33" s="108" t="str">
        <f t="shared" si="2"/>
        <v/>
      </c>
      <c r="N33" s="90" t="str">
        <f t="shared" si="3"/>
        <v/>
      </c>
    </row>
    <row r="34" spans="1:14" s="4" customFormat="1" ht="30" customHeight="1" x14ac:dyDescent="0.3">
      <c r="A34" s="24"/>
      <c r="B34" s="25"/>
      <c r="D34" s="66" t="s">
        <v>543</v>
      </c>
      <c r="E34" s="150" t="s">
        <v>556</v>
      </c>
      <c r="F34" s="151"/>
      <c r="G34" s="109" t="s">
        <v>513</v>
      </c>
      <c r="H34" s="109" t="s">
        <v>514</v>
      </c>
      <c r="I34" s="109" t="s">
        <v>515</v>
      </c>
      <c r="J34" s="59" t="s">
        <v>506</v>
      </c>
      <c r="K34" s="57" t="str">
        <f t="shared" si="1"/>
        <v/>
      </c>
      <c r="L34" s="4" t="s">
        <v>490</v>
      </c>
      <c r="M34" s="108" t="str">
        <f t="shared" si="2"/>
        <v/>
      </c>
      <c r="N34" s="90" t="str">
        <f t="shared" si="3"/>
        <v/>
      </c>
    </row>
    <row r="35" spans="1:14" s="4" customFormat="1" ht="20" customHeight="1" x14ac:dyDescent="0.3">
      <c r="A35" s="24"/>
      <c r="B35" s="25"/>
      <c r="D35" s="67" t="s">
        <v>544</v>
      </c>
      <c r="E35" s="148" t="s">
        <v>557</v>
      </c>
      <c r="F35" s="149"/>
      <c r="G35" s="109" t="s">
        <v>513</v>
      </c>
      <c r="H35" s="109" t="s">
        <v>514</v>
      </c>
      <c r="I35" s="109" t="s">
        <v>515</v>
      </c>
      <c r="J35" s="59" t="s">
        <v>506</v>
      </c>
      <c r="K35" s="57" t="str">
        <f t="shared" si="1"/>
        <v/>
      </c>
      <c r="L35" s="4" t="s">
        <v>490</v>
      </c>
      <c r="M35" s="108" t="str">
        <f t="shared" si="2"/>
        <v/>
      </c>
      <c r="N35" s="90" t="str">
        <f t="shared" si="3"/>
        <v/>
      </c>
    </row>
    <row r="36" spans="1:14" s="4" customFormat="1" ht="20" customHeight="1" x14ac:dyDescent="0.3">
      <c r="A36" s="24"/>
      <c r="B36" s="25"/>
      <c r="D36" s="66" t="s">
        <v>545</v>
      </c>
      <c r="E36" s="150" t="s">
        <v>558</v>
      </c>
      <c r="F36" s="151"/>
      <c r="G36" s="109" t="s">
        <v>513</v>
      </c>
      <c r="H36" s="109" t="s">
        <v>514</v>
      </c>
      <c r="I36" s="109" t="s">
        <v>515</v>
      </c>
      <c r="J36" s="59" t="s">
        <v>506</v>
      </c>
      <c r="K36" s="57" t="str">
        <f t="shared" si="1"/>
        <v/>
      </c>
      <c r="L36" s="4" t="s">
        <v>490</v>
      </c>
      <c r="M36" s="108" t="str">
        <f t="shared" si="2"/>
        <v/>
      </c>
      <c r="N36" s="90" t="str">
        <f t="shared" si="3"/>
        <v/>
      </c>
    </row>
    <row r="37" spans="1:14" s="4" customFormat="1" ht="30" customHeight="1" x14ac:dyDescent="0.3">
      <c r="A37" s="24"/>
      <c r="B37" s="25"/>
      <c r="D37" s="67" t="s">
        <v>535</v>
      </c>
      <c r="E37" s="148" t="s">
        <v>548</v>
      </c>
      <c r="F37" s="149"/>
      <c r="G37" s="109" t="s">
        <v>513</v>
      </c>
      <c r="H37" s="109" t="s">
        <v>514</v>
      </c>
      <c r="I37" s="109" t="s">
        <v>515</v>
      </c>
      <c r="J37" s="59" t="s">
        <v>506</v>
      </c>
      <c r="K37" s="57" t="str">
        <f t="shared" ref="K37" si="4">N37</f>
        <v/>
      </c>
      <c r="L37" s="4" t="s">
        <v>490</v>
      </c>
      <c r="M37" s="108" t="str">
        <f t="shared" ref="M37" si="5">IF(H37="X",2,"")</f>
        <v/>
      </c>
      <c r="N37" s="90" t="str">
        <f t="shared" ref="N37" si="6">IF(H37="X","Por favor justifique su Concepto","")</f>
        <v/>
      </c>
    </row>
    <row r="38" spans="1:14" s="4" customFormat="1" ht="20" customHeight="1" x14ac:dyDescent="0.3">
      <c r="A38" s="24"/>
      <c r="B38" s="25"/>
      <c r="D38" s="66" t="s">
        <v>1082</v>
      </c>
      <c r="E38" s="150" t="s">
        <v>1092</v>
      </c>
      <c r="F38" s="151"/>
      <c r="G38" s="109" t="s">
        <v>513</v>
      </c>
      <c r="H38" s="109" t="s">
        <v>514</v>
      </c>
      <c r="I38" s="109" t="s">
        <v>515</v>
      </c>
      <c r="J38" s="59" t="s">
        <v>506</v>
      </c>
      <c r="K38" s="57" t="str">
        <f t="shared" si="1"/>
        <v/>
      </c>
      <c r="L38" s="4" t="s">
        <v>490</v>
      </c>
      <c r="M38" s="108" t="str">
        <f t="shared" si="2"/>
        <v/>
      </c>
      <c r="N38" s="90" t="str">
        <f t="shared" si="3"/>
        <v/>
      </c>
    </row>
    <row r="39" spans="1:14" s="4" customFormat="1" ht="30" customHeight="1" x14ac:dyDescent="0.3">
      <c r="A39" s="24"/>
      <c r="B39" s="25"/>
      <c r="D39" s="67" t="s">
        <v>1083</v>
      </c>
      <c r="E39" s="148" t="s">
        <v>1093</v>
      </c>
      <c r="F39" s="149"/>
      <c r="G39" s="109" t="s">
        <v>513</v>
      </c>
      <c r="H39" s="109" t="s">
        <v>514</v>
      </c>
      <c r="I39" s="109" t="s">
        <v>515</v>
      </c>
      <c r="J39" s="59" t="s">
        <v>506</v>
      </c>
      <c r="K39" s="57" t="str">
        <f t="shared" ref="K39" si="7">N39</f>
        <v/>
      </c>
      <c r="L39" s="4" t="s">
        <v>490</v>
      </c>
      <c r="M39" s="108" t="str">
        <f t="shared" ref="M39" si="8">IF(H39="X",2,"")</f>
        <v/>
      </c>
      <c r="N39" s="90" t="str">
        <f t="shared" ref="N39" si="9">IF(H39="X","Por favor justifique su Concepto","")</f>
        <v/>
      </c>
    </row>
    <row r="40" spans="1:14" s="4" customFormat="1" ht="30" customHeight="1" x14ac:dyDescent="0.3">
      <c r="A40" s="24"/>
      <c r="B40" s="25"/>
      <c r="D40" s="66" t="s">
        <v>1084</v>
      </c>
      <c r="E40" s="150" t="s">
        <v>1094</v>
      </c>
      <c r="F40" s="151"/>
      <c r="G40" s="109" t="s">
        <v>513</v>
      </c>
      <c r="H40" s="109" t="s">
        <v>514</v>
      </c>
      <c r="I40" s="109" t="s">
        <v>515</v>
      </c>
      <c r="J40" s="59" t="s">
        <v>506</v>
      </c>
      <c r="K40" s="57" t="str">
        <f t="shared" ref="K40" si="10">N40</f>
        <v/>
      </c>
      <c r="L40" s="4" t="s">
        <v>490</v>
      </c>
      <c r="M40" s="108" t="str">
        <f t="shared" ref="M40" si="11">IF(H40="X",2,"")</f>
        <v/>
      </c>
      <c r="N40" s="90" t="str">
        <f t="shared" ref="N40" si="12">IF(H40="X","Por favor justifique su Concepto","")</f>
        <v/>
      </c>
    </row>
    <row r="41" spans="1:14" s="4" customFormat="1" ht="20" customHeight="1" x14ac:dyDescent="0.3">
      <c r="A41" s="24"/>
      <c r="B41" s="25"/>
      <c r="D41" s="67" t="s">
        <v>1085</v>
      </c>
      <c r="E41" s="148" t="s">
        <v>1095</v>
      </c>
      <c r="F41" s="149"/>
      <c r="G41" s="109" t="s">
        <v>513</v>
      </c>
      <c r="H41" s="109" t="s">
        <v>514</v>
      </c>
      <c r="I41" s="109" t="s">
        <v>515</v>
      </c>
      <c r="J41" s="59" t="s">
        <v>506</v>
      </c>
      <c r="K41" s="57" t="str">
        <f t="shared" ref="K41" si="13">N41</f>
        <v/>
      </c>
      <c r="L41" s="4" t="s">
        <v>490</v>
      </c>
      <c r="M41" s="108" t="str">
        <f t="shared" ref="M41" si="14">IF(H41="X",2,"")</f>
        <v/>
      </c>
      <c r="N41" s="90" t="str">
        <f t="shared" ref="N41" si="15">IF(H41="X","Por favor justifique su Concepto","")</f>
        <v/>
      </c>
    </row>
    <row r="42" spans="1:14" s="4" customFormat="1" ht="30" customHeight="1" x14ac:dyDescent="0.3">
      <c r="A42" s="24"/>
      <c r="B42" s="25"/>
      <c r="D42" s="66" t="s">
        <v>1086</v>
      </c>
      <c r="E42" s="150" t="s">
        <v>1096</v>
      </c>
      <c r="F42" s="151"/>
      <c r="G42" s="109" t="s">
        <v>513</v>
      </c>
      <c r="H42" s="109" t="s">
        <v>514</v>
      </c>
      <c r="I42" s="109" t="s">
        <v>515</v>
      </c>
      <c r="J42" s="59" t="s">
        <v>506</v>
      </c>
      <c r="K42" s="57" t="str">
        <f t="shared" ref="K42" si="16">N42</f>
        <v/>
      </c>
      <c r="L42" s="4" t="s">
        <v>490</v>
      </c>
      <c r="M42" s="108" t="str">
        <f t="shared" ref="M42" si="17">IF(H42="X",2,"")</f>
        <v/>
      </c>
      <c r="N42" s="90" t="str">
        <f t="shared" ref="N42" si="18">IF(H42="X","Por favor justifique su Concepto","")</f>
        <v/>
      </c>
    </row>
    <row r="43" spans="1:14" s="4" customFormat="1" ht="30" customHeight="1" x14ac:dyDescent="0.3">
      <c r="A43" s="24"/>
      <c r="B43" s="25"/>
      <c r="D43" s="67" t="s">
        <v>1087</v>
      </c>
      <c r="E43" s="148" t="s">
        <v>1097</v>
      </c>
      <c r="F43" s="149"/>
      <c r="G43" s="109" t="s">
        <v>513</v>
      </c>
      <c r="H43" s="109" t="s">
        <v>514</v>
      </c>
      <c r="I43" s="109" t="s">
        <v>515</v>
      </c>
      <c r="J43" s="59" t="s">
        <v>506</v>
      </c>
      <c r="K43" s="57" t="str">
        <f t="shared" ref="K43" si="19">N43</f>
        <v/>
      </c>
      <c r="L43" s="4" t="s">
        <v>490</v>
      </c>
      <c r="M43" s="108" t="str">
        <f t="shared" ref="M43" si="20">IF(H43="X",2,"")</f>
        <v/>
      </c>
      <c r="N43" s="90" t="str">
        <f t="shared" ref="N43" si="21">IF(H43="X","Por favor justifique su Concepto","")</f>
        <v/>
      </c>
    </row>
    <row r="44" spans="1:14" s="4" customFormat="1" ht="42" customHeight="1" x14ac:dyDescent="0.3">
      <c r="A44" s="24"/>
      <c r="B44" s="25"/>
      <c r="D44" s="66" t="s">
        <v>1088</v>
      </c>
      <c r="E44" s="150" t="s">
        <v>1098</v>
      </c>
      <c r="F44" s="151"/>
      <c r="G44" s="109" t="s">
        <v>513</v>
      </c>
      <c r="H44" s="109" t="s">
        <v>514</v>
      </c>
      <c r="I44" s="109" t="s">
        <v>515</v>
      </c>
      <c r="J44" s="59" t="s">
        <v>506</v>
      </c>
      <c r="K44" s="57" t="str">
        <f t="shared" ref="K44" si="22">N44</f>
        <v/>
      </c>
      <c r="L44" s="4" t="s">
        <v>490</v>
      </c>
      <c r="M44" s="108" t="str">
        <f t="shared" ref="M44" si="23">IF(H44="X",2,"")</f>
        <v/>
      </c>
      <c r="N44" s="90" t="str">
        <f t="shared" ref="N44" si="24">IF(H44="X","Por favor justifique su Concepto","")</f>
        <v/>
      </c>
    </row>
    <row r="45" spans="1:14" s="4" customFormat="1" ht="20" customHeight="1" x14ac:dyDescent="0.3">
      <c r="A45" s="24"/>
      <c r="B45" s="25"/>
      <c r="D45" s="67" t="s">
        <v>1089</v>
      </c>
      <c r="E45" s="148" t="s">
        <v>1099</v>
      </c>
      <c r="F45" s="149"/>
      <c r="G45" s="109" t="s">
        <v>513</v>
      </c>
      <c r="H45" s="109" t="s">
        <v>514</v>
      </c>
      <c r="I45" s="109" t="s">
        <v>515</v>
      </c>
      <c r="J45" s="59" t="s">
        <v>506</v>
      </c>
      <c r="K45" s="57" t="str">
        <f t="shared" ref="K45" si="25">N45</f>
        <v/>
      </c>
      <c r="L45" s="4" t="s">
        <v>490</v>
      </c>
      <c r="M45" s="108" t="str">
        <f t="shared" ref="M45" si="26">IF(H45="X",2,"")</f>
        <v/>
      </c>
      <c r="N45" s="90" t="str">
        <f t="shared" ref="N45" si="27">IF(H45="X","Por favor justifique su Concepto","")</f>
        <v/>
      </c>
    </row>
    <row r="46" spans="1:14" s="4" customFormat="1" ht="20" customHeight="1" x14ac:dyDescent="0.3">
      <c r="A46" s="24"/>
      <c r="B46" s="25"/>
      <c r="D46" s="66" t="s">
        <v>1090</v>
      </c>
      <c r="E46" s="150" t="s">
        <v>1100</v>
      </c>
      <c r="F46" s="151"/>
      <c r="G46" s="109" t="s">
        <v>513</v>
      </c>
      <c r="H46" s="109" t="s">
        <v>514</v>
      </c>
      <c r="I46" s="109" t="s">
        <v>515</v>
      </c>
      <c r="J46" s="59" t="s">
        <v>506</v>
      </c>
      <c r="K46" s="57" t="str">
        <f t="shared" ref="K46" si="28">N46</f>
        <v/>
      </c>
      <c r="L46" s="4" t="s">
        <v>490</v>
      </c>
      <c r="M46" s="108" t="str">
        <f t="shared" ref="M46" si="29">IF(H46="X",2,"")</f>
        <v/>
      </c>
      <c r="N46" s="90" t="str">
        <f t="shared" ref="N46" si="30">IF(H46="X","Por favor justifique su Concepto","")</f>
        <v/>
      </c>
    </row>
    <row r="47" spans="1:14" s="4" customFormat="1" ht="30" customHeight="1" x14ac:dyDescent="0.3">
      <c r="A47" s="24"/>
      <c r="B47" s="25"/>
      <c r="D47" s="67" t="s">
        <v>1091</v>
      </c>
      <c r="E47" s="148" t="s">
        <v>1101</v>
      </c>
      <c r="F47" s="149"/>
      <c r="G47" s="109" t="s">
        <v>513</v>
      </c>
      <c r="H47" s="109" t="s">
        <v>514</v>
      </c>
      <c r="I47" s="109" t="s">
        <v>515</v>
      </c>
      <c r="J47" s="59" t="s">
        <v>506</v>
      </c>
      <c r="K47" s="57" t="str">
        <f t="shared" ref="K47" si="31">N47</f>
        <v/>
      </c>
      <c r="L47" s="4" t="s">
        <v>490</v>
      </c>
      <c r="M47" s="108" t="str">
        <f t="shared" ref="M47" si="32">IF(H47="X",2,"")</f>
        <v/>
      </c>
      <c r="N47" s="90" t="str">
        <f t="shared" ref="N47" si="33">IF(H47="X","Por favor justifique su Concepto","")</f>
        <v/>
      </c>
    </row>
    <row r="48" spans="1:14" s="4" customFormat="1" ht="15" customHeight="1" x14ac:dyDescent="0.3">
      <c r="A48" s="21"/>
      <c r="B48" s="22"/>
      <c r="D48" s="17" t="s">
        <v>520</v>
      </c>
      <c r="E48" s="18"/>
      <c r="F48" s="18"/>
      <c r="G48" s="18"/>
      <c r="H48" s="18"/>
      <c r="I48" s="18"/>
      <c r="J48" s="18"/>
      <c r="K48" s="23"/>
      <c r="L48" s="46" t="s">
        <v>490</v>
      </c>
      <c r="M48" s="108" t="str">
        <f t="shared" ref="M48" si="34">IF(H48="X",2,"")</f>
        <v/>
      </c>
      <c r="N48" s="90" t="str">
        <f t="shared" ref="N48" si="35">IF(H48="X","Por favor justifique su Concepto","")</f>
        <v/>
      </c>
    </row>
    <row r="49" spans="1:14" s="4" customFormat="1" ht="20.149999999999999" customHeight="1" x14ac:dyDescent="0.3">
      <c r="A49" s="20" t="s">
        <v>237</v>
      </c>
      <c r="B49" s="6"/>
      <c r="D49" s="15" t="s">
        <v>559</v>
      </c>
      <c r="E49" s="150" t="s">
        <v>575</v>
      </c>
      <c r="F49" s="151"/>
      <c r="G49" s="109" t="s">
        <v>513</v>
      </c>
      <c r="H49" s="109" t="s">
        <v>514</v>
      </c>
      <c r="I49" s="109" t="s">
        <v>515</v>
      </c>
      <c r="J49" s="59" t="s">
        <v>506</v>
      </c>
      <c r="K49" s="57" t="str">
        <f t="shared" ref="K49:K52" si="36">N49</f>
        <v/>
      </c>
      <c r="L49" s="4" t="s">
        <v>490</v>
      </c>
      <c r="M49" s="108" t="str">
        <f t="shared" ref="M49:M69" si="37">IF(H49="X",2,"")</f>
        <v/>
      </c>
      <c r="N49" s="90" t="str">
        <f t="shared" ref="N49:N69" si="38">IF(H49="X","Por favor justifique su Concepto","")</f>
        <v/>
      </c>
    </row>
    <row r="50" spans="1:14" s="4" customFormat="1" ht="30" customHeight="1" x14ac:dyDescent="0.3">
      <c r="A50" s="21" t="s">
        <v>255</v>
      </c>
      <c r="B50" s="22"/>
      <c r="D50" s="55" t="s">
        <v>560</v>
      </c>
      <c r="E50" s="148" t="s">
        <v>576</v>
      </c>
      <c r="F50" s="149"/>
      <c r="G50" s="109" t="s">
        <v>513</v>
      </c>
      <c r="H50" s="109" t="s">
        <v>514</v>
      </c>
      <c r="I50" s="109" t="s">
        <v>515</v>
      </c>
      <c r="J50" s="59" t="s">
        <v>506</v>
      </c>
      <c r="K50" s="57" t="str">
        <f t="shared" si="36"/>
        <v/>
      </c>
      <c r="L50" s="4" t="s">
        <v>490</v>
      </c>
      <c r="M50" s="108" t="str">
        <f t="shared" si="37"/>
        <v/>
      </c>
      <c r="N50" s="90" t="str">
        <f t="shared" si="38"/>
        <v/>
      </c>
    </row>
    <row r="51" spans="1:14" s="4" customFormat="1" ht="20.149999999999999" customHeight="1" x14ac:dyDescent="0.3">
      <c r="A51" s="20" t="s">
        <v>263</v>
      </c>
      <c r="B51" s="6"/>
      <c r="D51" s="15" t="s">
        <v>561</v>
      </c>
      <c r="E51" s="150" t="s">
        <v>577</v>
      </c>
      <c r="F51" s="151"/>
      <c r="G51" s="109" t="s">
        <v>513</v>
      </c>
      <c r="H51" s="109" t="s">
        <v>514</v>
      </c>
      <c r="I51" s="109" t="s">
        <v>515</v>
      </c>
      <c r="J51" s="59" t="s">
        <v>506</v>
      </c>
      <c r="K51" s="57" t="str">
        <f t="shared" si="36"/>
        <v/>
      </c>
      <c r="L51" s="4" t="s">
        <v>490</v>
      </c>
      <c r="M51" s="108" t="str">
        <f t="shared" si="37"/>
        <v/>
      </c>
      <c r="N51" s="90" t="str">
        <f t="shared" si="38"/>
        <v/>
      </c>
    </row>
    <row r="52" spans="1:14" s="4" customFormat="1" ht="30" customHeight="1" x14ac:dyDescent="0.3">
      <c r="A52" s="21" t="s">
        <v>291</v>
      </c>
      <c r="B52" s="22"/>
      <c r="D52" s="55" t="s">
        <v>562</v>
      </c>
      <c r="E52" s="148" t="s">
        <v>578</v>
      </c>
      <c r="F52" s="149"/>
      <c r="G52" s="109" t="s">
        <v>513</v>
      </c>
      <c r="H52" s="109" t="s">
        <v>514</v>
      </c>
      <c r="I52" s="109" t="s">
        <v>515</v>
      </c>
      <c r="J52" s="59" t="s">
        <v>506</v>
      </c>
      <c r="K52" s="57" t="str">
        <f t="shared" si="36"/>
        <v/>
      </c>
      <c r="L52" s="4" t="s">
        <v>490</v>
      </c>
      <c r="M52" s="108" t="str">
        <f t="shared" si="37"/>
        <v/>
      </c>
      <c r="N52" s="90" t="str">
        <f t="shared" si="38"/>
        <v/>
      </c>
    </row>
    <row r="53" spans="1:14" s="4" customFormat="1" ht="20.149999999999999" customHeight="1" x14ac:dyDescent="0.3">
      <c r="A53" s="21" t="s">
        <v>25</v>
      </c>
      <c r="B53" s="22"/>
      <c r="D53" s="15" t="s">
        <v>563</v>
      </c>
      <c r="E53" s="150" t="s">
        <v>579</v>
      </c>
      <c r="F53" s="151"/>
      <c r="G53" s="109" t="s">
        <v>513</v>
      </c>
      <c r="H53" s="109" t="s">
        <v>514</v>
      </c>
      <c r="I53" s="109" t="s">
        <v>515</v>
      </c>
      <c r="J53" s="59" t="s">
        <v>506</v>
      </c>
      <c r="K53" s="57" t="str">
        <f t="shared" ref="K53:K54" si="39">N53</f>
        <v/>
      </c>
      <c r="L53" s="4" t="s">
        <v>490</v>
      </c>
      <c r="M53" s="108" t="str">
        <f t="shared" si="37"/>
        <v/>
      </c>
      <c r="N53" s="90" t="str">
        <f t="shared" si="38"/>
        <v/>
      </c>
    </row>
    <row r="54" spans="1:14" s="4" customFormat="1" ht="20.149999999999999" customHeight="1" x14ac:dyDescent="0.3">
      <c r="A54" s="20" t="s">
        <v>453</v>
      </c>
      <c r="B54" s="6"/>
      <c r="D54" s="55" t="s">
        <v>564</v>
      </c>
      <c r="E54" s="148" t="s">
        <v>580</v>
      </c>
      <c r="F54" s="149"/>
      <c r="G54" s="109" t="s">
        <v>513</v>
      </c>
      <c r="H54" s="109" t="s">
        <v>514</v>
      </c>
      <c r="I54" s="109" t="s">
        <v>515</v>
      </c>
      <c r="J54" s="59" t="s">
        <v>506</v>
      </c>
      <c r="K54" s="57" t="str">
        <f t="shared" si="39"/>
        <v/>
      </c>
      <c r="L54" s="4" t="s">
        <v>490</v>
      </c>
      <c r="M54" s="108" t="str">
        <f t="shared" si="37"/>
        <v/>
      </c>
      <c r="N54" s="90" t="str">
        <f t="shared" si="38"/>
        <v/>
      </c>
    </row>
    <row r="55" spans="1:14" s="4" customFormat="1" ht="20.149999999999999" customHeight="1" x14ac:dyDescent="0.3">
      <c r="A55" s="21" t="s">
        <v>147</v>
      </c>
      <c r="B55" s="22"/>
      <c r="D55" s="15" t="s">
        <v>565</v>
      </c>
      <c r="E55" s="150" t="s">
        <v>581</v>
      </c>
      <c r="F55" s="151"/>
      <c r="G55" s="109" t="s">
        <v>513</v>
      </c>
      <c r="H55" s="109" t="s">
        <v>514</v>
      </c>
      <c r="I55" s="109" t="s">
        <v>515</v>
      </c>
      <c r="J55" s="59" t="s">
        <v>506</v>
      </c>
      <c r="K55" s="57" t="str">
        <f t="shared" ref="K55" si="40">N55</f>
        <v/>
      </c>
      <c r="L55" s="4" t="s">
        <v>490</v>
      </c>
      <c r="M55" s="108" t="str">
        <f t="shared" si="37"/>
        <v/>
      </c>
      <c r="N55" s="90" t="str">
        <f t="shared" si="38"/>
        <v/>
      </c>
    </row>
    <row r="56" spans="1:14" s="4" customFormat="1" ht="30" customHeight="1" x14ac:dyDescent="0.3">
      <c r="A56" s="21" t="s">
        <v>243</v>
      </c>
      <c r="B56" s="22"/>
      <c r="D56" s="55" t="s">
        <v>566</v>
      </c>
      <c r="E56" s="148" t="s">
        <v>582</v>
      </c>
      <c r="F56" s="149"/>
      <c r="G56" s="109" t="s">
        <v>513</v>
      </c>
      <c r="H56" s="109" t="s">
        <v>514</v>
      </c>
      <c r="I56" s="109" t="s">
        <v>515</v>
      </c>
      <c r="J56" s="59" t="s">
        <v>506</v>
      </c>
      <c r="K56" s="57" t="str">
        <f t="shared" ref="K56:K57" si="41">N56</f>
        <v/>
      </c>
      <c r="L56" s="4" t="s">
        <v>490</v>
      </c>
      <c r="M56" s="108" t="str">
        <f t="shared" si="37"/>
        <v/>
      </c>
      <c r="N56" s="90" t="str">
        <f t="shared" si="38"/>
        <v/>
      </c>
    </row>
    <row r="57" spans="1:14" s="4" customFormat="1" ht="30" customHeight="1" x14ac:dyDescent="0.3">
      <c r="A57" s="20" t="s">
        <v>261</v>
      </c>
      <c r="B57" s="6"/>
      <c r="D57" s="15" t="s">
        <v>567</v>
      </c>
      <c r="E57" s="150" t="s">
        <v>583</v>
      </c>
      <c r="F57" s="151"/>
      <c r="G57" s="109" t="s">
        <v>513</v>
      </c>
      <c r="H57" s="109" t="s">
        <v>514</v>
      </c>
      <c r="I57" s="109" t="s">
        <v>515</v>
      </c>
      <c r="J57" s="59" t="s">
        <v>506</v>
      </c>
      <c r="K57" s="57" t="str">
        <f t="shared" si="41"/>
        <v/>
      </c>
      <c r="L57" s="4" t="s">
        <v>490</v>
      </c>
      <c r="M57" s="108" t="str">
        <f t="shared" si="37"/>
        <v/>
      </c>
      <c r="N57" s="90" t="str">
        <f t="shared" si="38"/>
        <v/>
      </c>
    </row>
    <row r="58" spans="1:14" s="4" customFormat="1" ht="30" customHeight="1" x14ac:dyDescent="0.3">
      <c r="A58" s="21" t="s">
        <v>389</v>
      </c>
      <c r="B58" s="22"/>
      <c r="D58" s="55" t="s">
        <v>568</v>
      </c>
      <c r="E58" s="148" t="s">
        <v>584</v>
      </c>
      <c r="F58" s="149"/>
      <c r="G58" s="109" t="s">
        <v>513</v>
      </c>
      <c r="H58" s="109" t="s">
        <v>514</v>
      </c>
      <c r="I58" s="109" t="s">
        <v>515</v>
      </c>
      <c r="J58" s="59" t="s">
        <v>506</v>
      </c>
      <c r="K58" s="57" t="str">
        <f t="shared" ref="K58" si="42">N58</f>
        <v/>
      </c>
      <c r="L58" s="4" t="s">
        <v>490</v>
      </c>
      <c r="M58" s="108" t="str">
        <f t="shared" si="37"/>
        <v/>
      </c>
      <c r="N58" s="90" t="str">
        <f t="shared" si="38"/>
        <v/>
      </c>
    </row>
    <row r="59" spans="1:14" s="4" customFormat="1" ht="20.149999999999999" customHeight="1" x14ac:dyDescent="0.3">
      <c r="A59" s="21" t="s">
        <v>103</v>
      </c>
      <c r="B59" s="22"/>
      <c r="D59" s="15" t="s">
        <v>569</v>
      </c>
      <c r="E59" s="150" t="s">
        <v>585</v>
      </c>
      <c r="F59" s="151"/>
      <c r="G59" s="109" t="s">
        <v>513</v>
      </c>
      <c r="H59" s="109" t="s">
        <v>514</v>
      </c>
      <c r="I59" s="109" t="s">
        <v>515</v>
      </c>
      <c r="J59" s="59" t="s">
        <v>506</v>
      </c>
      <c r="K59" s="57" t="str">
        <f t="shared" ref="K59:K60" si="43">N59</f>
        <v/>
      </c>
      <c r="L59" s="4" t="s">
        <v>490</v>
      </c>
      <c r="M59" s="108" t="str">
        <f t="shared" si="37"/>
        <v/>
      </c>
      <c r="N59" s="90" t="str">
        <f t="shared" si="38"/>
        <v/>
      </c>
    </row>
    <row r="60" spans="1:14" s="4" customFormat="1" ht="20.149999999999999" customHeight="1" x14ac:dyDescent="0.3">
      <c r="A60" s="20" t="s">
        <v>265</v>
      </c>
      <c r="B60" s="6"/>
      <c r="D60" s="55" t="s">
        <v>570</v>
      </c>
      <c r="E60" s="148" t="s">
        <v>586</v>
      </c>
      <c r="F60" s="149"/>
      <c r="G60" s="109" t="s">
        <v>513</v>
      </c>
      <c r="H60" s="109" t="s">
        <v>514</v>
      </c>
      <c r="I60" s="109" t="s">
        <v>515</v>
      </c>
      <c r="J60" s="59" t="s">
        <v>506</v>
      </c>
      <c r="K60" s="57" t="str">
        <f t="shared" si="43"/>
        <v/>
      </c>
      <c r="L60" s="4" t="s">
        <v>490</v>
      </c>
      <c r="M60" s="108" t="str">
        <f t="shared" si="37"/>
        <v/>
      </c>
      <c r="N60" s="90" t="str">
        <f t="shared" si="38"/>
        <v/>
      </c>
    </row>
    <row r="61" spans="1:14" s="4" customFormat="1" ht="30" customHeight="1" x14ac:dyDescent="0.3">
      <c r="A61" s="20" t="s">
        <v>265</v>
      </c>
      <c r="B61" s="6"/>
      <c r="D61" s="15" t="s">
        <v>571</v>
      </c>
      <c r="E61" s="150" t="s">
        <v>591</v>
      </c>
      <c r="F61" s="151"/>
      <c r="G61" s="109" t="s">
        <v>513</v>
      </c>
      <c r="H61" s="109" t="s">
        <v>514</v>
      </c>
      <c r="I61" s="109" t="s">
        <v>515</v>
      </c>
      <c r="J61" s="59" t="s">
        <v>506</v>
      </c>
      <c r="K61" s="57" t="str">
        <f t="shared" ref="K61" si="44">N61</f>
        <v/>
      </c>
      <c r="L61" s="4" t="s">
        <v>490</v>
      </c>
      <c r="M61" s="108" t="str">
        <f t="shared" si="37"/>
        <v/>
      </c>
      <c r="N61" s="90" t="str">
        <f t="shared" si="38"/>
        <v/>
      </c>
    </row>
    <row r="62" spans="1:14" s="4" customFormat="1" ht="30" customHeight="1" x14ac:dyDescent="0.3">
      <c r="A62" s="20" t="s">
        <v>265</v>
      </c>
      <c r="B62" s="6"/>
      <c r="D62" s="55" t="s">
        <v>572</v>
      </c>
      <c r="E62" s="148" t="s">
        <v>588</v>
      </c>
      <c r="F62" s="149"/>
      <c r="G62" s="109" t="s">
        <v>513</v>
      </c>
      <c r="H62" s="109" t="s">
        <v>514</v>
      </c>
      <c r="I62" s="109" t="s">
        <v>515</v>
      </c>
      <c r="J62" s="59" t="s">
        <v>506</v>
      </c>
      <c r="K62" s="57" t="str">
        <f t="shared" ref="K62" si="45">N62</f>
        <v/>
      </c>
      <c r="L62" s="4" t="s">
        <v>490</v>
      </c>
      <c r="M62" s="108" t="str">
        <f t="shared" si="37"/>
        <v/>
      </c>
      <c r="N62" s="90" t="str">
        <f t="shared" si="38"/>
        <v/>
      </c>
    </row>
    <row r="63" spans="1:14" s="4" customFormat="1" ht="20.149999999999999" customHeight="1" x14ac:dyDescent="0.3">
      <c r="A63" s="20" t="s">
        <v>265</v>
      </c>
      <c r="B63" s="6"/>
      <c r="D63" s="15" t="s">
        <v>573</v>
      </c>
      <c r="E63" s="150" t="s">
        <v>589</v>
      </c>
      <c r="F63" s="151"/>
      <c r="G63" s="109" t="s">
        <v>513</v>
      </c>
      <c r="H63" s="109" t="s">
        <v>514</v>
      </c>
      <c r="I63" s="109" t="s">
        <v>515</v>
      </c>
      <c r="J63" s="59" t="s">
        <v>506</v>
      </c>
      <c r="K63" s="57" t="str">
        <f t="shared" ref="K63" si="46">N63</f>
        <v/>
      </c>
      <c r="L63" s="4" t="s">
        <v>490</v>
      </c>
      <c r="M63" s="108" t="str">
        <f t="shared" si="37"/>
        <v/>
      </c>
      <c r="N63" s="90" t="str">
        <f t="shared" si="38"/>
        <v/>
      </c>
    </row>
    <row r="64" spans="1:14" s="4" customFormat="1" ht="30" customHeight="1" x14ac:dyDescent="0.3">
      <c r="A64" s="20" t="s">
        <v>265</v>
      </c>
      <c r="B64" s="6"/>
      <c r="D64" s="55" t="s">
        <v>574</v>
      </c>
      <c r="E64" s="148" t="s">
        <v>590</v>
      </c>
      <c r="F64" s="149"/>
      <c r="G64" s="109" t="s">
        <v>513</v>
      </c>
      <c r="H64" s="109" t="s">
        <v>514</v>
      </c>
      <c r="I64" s="109" t="s">
        <v>515</v>
      </c>
      <c r="J64" s="59" t="s">
        <v>506</v>
      </c>
      <c r="K64" s="57" t="str">
        <f t="shared" ref="K64" si="47">N64</f>
        <v/>
      </c>
      <c r="L64" s="4" t="s">
        <v>490</v>
      </c>
      <c r="M64" s="108" t="str">
        <f t="shared" si="37"/>
        <v/>
      </c>
      <c r="N64" s="90" t="str">
        <f t="shared" si="38"/>
        <v/>
      </c>
    </row>
    <row r="65" spans="1:14" s="4" customFormat="1" ht="30" customHeight="1" x14ac:dyDescent="0.3">
      <c r="A65" s="20" t="s">
        <v>265</v>
      </c>
      <c r="B65" s="6"/>
      <c r="D65" s="15" t="s">
        <v>775</v>
      </c>
      <c r="E65" s="150" t="s">
        <v>793</v>
      </c>
      <c r="F65" s="151"/>
      <c r="G65" s="109" t="s">
        <v>513</v>
      </c>
      <c r="H65" s="109" t="s">
        <v>514</v>
      </c>
      <c r="I65" s="109" t="s">
        <v>515</v>
      </c>
      <c r="J65" s="59" t="s">
        <v>506</v>
      </c>
      <c r="K65" s="57" t="str">
        <f t="shared" ref="K65" si="48">N65</f>
        <v/>
      </c>
      <c r="L65" s="4" t="s">
        <v>490</v>
      </c>
      <c r="M65" s="108" t="str">
        <f t="shared" ref="M65" si="49">IF(H65="X",2,"")</f>
        <v/>
      </c>
      <c r="N65" s="90" t="str">
        <f t="shared" ref="N65" si="50">IF(H65="X","Por favor justifique su Concepto","")</f>
        <v/>
      </c>
    </row>
    <row r="66" spans="1:14" s="4" customFormat="1" ht="30" customHeight="1" x14ac:dyDescent="0.3">
      <c r="A66" s="20" t="s">
        <v>265</v>
      </c>
      <c r="B66" s="6"/>
      <c r="D66" s="55" t="s">
        <v>777</v>
      </c>
      <c r="E66" s="148" t="s">
        <v>795</v>
      </c>
      <c r="F66" s="149"/>
      <c r="G66" s="109" t="s">
        <v>513</v>
      </c>
      <c r="H66" s="109" t="s">
        <v>514</v>
      </c>
      <c r="I66" s="109" t="s">
        <v>515</v>
      </c>
      <c r="J66" s="59" t="s">
        <v>506</v>
      </c>
      <c r="K66" s="57" t="str">
        <f t="shared" ref="K66" si="51">N66</f>
        <v/>
      </c>
      <c r="L66" s="4" t="s">
        <v>490</v>
      </c>
      <c r="M66" s="108" t="str">
        <f t="shared" ref="M66" si="52">IF(H66="X",2,"")</f>
        <v/>
      </c>
      <c r="N66" s="90" t="str">
        <f t="shared" ref="N66" si="53">IF(H66="X","Por favor justifique su Concepto","")</f>
        <v/>
      </c>
    </row>
    <row r="67" spans="1:14" s="4" customFormat="1" ht="20.149999999999999" customHeight="1" x14ac:dyDescent="0.3">
      <c r="A67" s="20" t="s">
        <v>265</v>
      </c>
      <c r="B67" s="6"/>
      <c r="D67" s="17" t="s">
        <v>521</v>
      </c>
      <c r="E67" s="18"/>
      <c r="F67" s="18"/>
      <c r="G67" s="18"/>
      <c r="H67" s="18"/>
      <c r="I67" s="18"/>
      <c r="J67" s="18"/>
      <c r="K67" s="23"/>
      <c r="L67" s="46" t="s">
        <v>490</v>
      </c>
      <c r="M67" s="108" t="e">
        <f>IF(#REF!="X",2,"")</f>
        <v>#REF!</v>
      </c>
      <c r="N67" s="90" t="e">
        <f>IF(#REF!="X","Por favor justifique su Concepto","")</f>
        <v>#REF!</v>
      </c>
    </row>
    <row r="68" spans="1:14" s="4" customFormat="1" ht="30" customHeight="1" x14ac:dyDescent="0.3">
      <c r="A68" s="20" t="s">
        <v>265</v>
      </c>
      <c r="B68" s="6"/>
      <c r="D68" s="55" t="s">
        <v>592</v>
      </c>
      <c r="E68" s="148" t="s">
        <v>595</v>
      </c>
      <c r="F68" s="149"/>
      <c r="G68" s="109" t="s">
        <v>513</v>
      </c>
      <c r="H68" s="109" t="s">
        <v>514</v>
      </c>
      <c r="I68" s="109" t="s">
        <v>515</v>
      </c>
      <c r="J68" s="59" t="s">
        <v>506</v>
      </c>
      <c r="K68" s="57" t="str">
        <f t="shared" ref="K68" si="54">N68</f>
        <v/>
      </c>
      <c r="L68" s="4" t="s">
        <v>490</v>
      </c>
      <c r="M68" s="108" t="str">
        <f t="shared" si="37"/>
        <v/>
      </c>
      <c r="N68" s="90" t="str">
        <f t="shared" si="38"/>
        <v/>
      </c>
    </row>
    <row r="69" spans="1:14" s="4" customFormat="1" ht="30" customHeight="1" x14ac:dyDescent="0.3">
      <c r="A69" s="20" t="s">
        <v>265</v>
      </c>
      <c r="B69" s="6"/>
      <c r="D69" s="15" t="s">
        <v>593</v>
      </c>
      <c r="E69" s="150" t="s">
        <v>596</v>
      </c>
      <c r="F69" s="151"/>
      <c r="G69" s="109" t="s">
        <v>513</v>
      </c>
      <c r="H69" s="109" t="s">
        <v>514</v>
      </c>
      <c r="I69" s="109" t="s">
        <v>515</v>
      </c>
      <c r="J69" s="59" t="s">
        <v>506</v>
      </c>
      <c r="K69" s="57" t="str">
        <f t="shared" ref="K69" si="55">N69</f>
        <v/>
      </c>
      <c r="L69" s="4" t="s">
        <v>490</v>
      </c>
      <c r="M69" s="108" t="str">
        <f t="shared" si="37"/>
        <v/>
      </c>
      <c r="N69" s="90" t="str">
        <f t="shared" si="38"/>
        <v/>
      </c>
    </row>
    <row r="70" spans="1:14" s="4" customFormat="1" ht="30" customHeight="1" x14ac:dyDescent="0.3">
      <c r="A70" s="20" t="s">
        <v>265</v>
      </c>
      <c r="B70" s="6"/>
      <c r="D70" s="55" t="s">
        <v>594</v>
      </c>
      <c r="E70" s="148" t="s">
        <v>597</v>
      </c>
      <c r="F70" s="149"/>
      <c r="G70" s="109" t="s">
        <v>513</v>
      </c>
      <c r="H70" s="109" t="s">
        <v>514</v>
      </c>
      <c r="I70" s="109" t="s">
        <v>515</v>
      </c>
      <c r="J70" s="59" t="s">
        <v>506</v>
      </c>
      <c r="K70" s="57" t="str">
        <f>N70</f>
        <v/>
      </c>
      <c r="L70" s="4" t="s">
        <v>490</v>
      </c>
      <c r="M70" s="108" t="str">
        <f>IF(H70="X",2,"")</f>
        <v/>
      </c>
      <c r="N70" s="90" t="str">
        <f>IF(H70="X","Por favor justifique su Concepto","")</f>
        <v/>
      </c>
    </row>
    <row r="71" spans="1:14" s="4" customFormat="1" ht="20.149999999999999" customHeight="1" x14ac:dyDescent="0.3">
      <c r="A71" s="20" t="s">
        <v>265</v>
      </c>
      <c r="B71" s="6"/>
      <c r="D71" s="17" t="s">
        <v>522</v>
      </c>
      <c r="E71" s="18"/>
      <c r="F71" s="18"/>
      <c r="G71" s="18"/>
      <c r="H71" s="18"/>
      <c r="I71" s="18"/>
      <c r="J71" s="18"/>
      <c r="K71" s="23"/>
      <c r="L71" s="46" t="s">
        <v>490</v>
      </c>
      <c r="M71" s="108" t="e">
        <f>IF(#REF!="X",2,"")</f>
        <v>#REF!</v>
      </c>
      <c r="N71" s="90" t="e">
        <f>IF(#REF!="X","Por favor justifique su Concepto","")</f>
        <v>#REF!</v>
      </c>
    </row>
    <row r="72" spans="1:14" s="4" customFormat="1" ht="30" customHeight="1" x14ac:dyDescent="0.3">
      <c r="A72" s="20" t="s">
        <v>265</v>
      </c>
      <c r="B72" s="6"/>
      <c r="D72" s="55" t="s">
        <v>598</v>
      </c>
      <c r="E72" s="148" t="s">
        <v>623</v>
      </c>
      <c r="F72" s="149"/>
      <c r="G72" s="109" t="s">
        <v>513</v>
      </c>
      <c r="H72" s="109" t="s">
        <v>514</v>
      </c>
      <c r="I72" s="109" t="s">
        <v>515</v>
      </c>
      <c r="J72" s="59" t="s">
        <v>506</v>
      </c>
      <c r="K72" s="57" t="str">
        <f t="shared" ref="K72" si="56">N72</f>
        <v/>
      </c>
      <c r="L72" s="4" t="s">
        <v>490</v>
      </c>
      <c r="M72" s="108" t="str">
        <f t="shared" ref="M72" si="57">IF(H72="X",2,"")</f>
        <v/>
      </c>
      <c r="N72" s="90" t="str">
        <f t="shared" ref="N72" si="58">IF(H72="X","Por favor justifique su Concepto","")</f>
        <v/>
      </c>
    </row>
    <row r="73" spans="1:14" s="4" customFormat="1" ht="30" customHeight="1" x14ac:dyDescent="0.3">
      <c r="A73" s="20" t="s">
        <v>265</v>
      </c>
      <c r="B73" s="6"/>
      <c r="D73" s="15" t="s">
        <v>599</v>
      </c>
      <c r="E73" s="150" t="s">
        <v>624</v>
      </c>
      <c r="F73" s="151"/>
      <c r="G73" s="109" t="s">
        <v>513</v>
      </c>
      <c r="H73" s="109" t="s">
        <v>514</v>
      </c>
      <c r="I73" s="109" t="s">
        <v>515</v>
      </c>
      <c r="J73" s="59" t="s">
        <v>506</v>
      </c>
      <c r="K73" s="57" t="str">
        <f t="shared" ref="K73:K101" si="59">N73</f>
        <v/>
      </c>
      <c r="L73" s="4" t="s">
        <v>490</v>
      </c>
      <c r="M73" s="108" t="str">
        <f t="shared" ref="M73:M101" si="60">IF(H73="X",2,"")</f>
        <v/>
      </c>
      <c r="N73" s="90" t="str">
        <f t="shared" ref="N73:N101" si="61">IF(H73="X","Por favor justifique su Concepto","")</f>
        <v/>
      </c>
    </row>
    <row r="74" spans="1:14" s="4" customFormat="1" ht="30" customHeight="1" x14ac:dyDescent="0.3">
      <c r="A74" s="20" t="s">
        <v>265</v>
      </c>
      <c r="B74" s="6"/>
      <c r="D74" s="55" t="s">
        <v>600</v>
      </c>
      <c r="E74" s="148" t="s">
        <v>625</v>
      </c>
      <c r="F74" s="149"/>
      <c r="G74" s="109" t="s">
        <v>513</v>
      </c>
      <c r="H74" s="109" t="s">
        <v>514</v>
      </c>
      <c r="I74" s="109" t="s">
        <v>515</v>
      </c>
      <c r="J74" s="59" t="s">
        <v>506</v>
      </c>
      <c r="K74" s="57" t="str">
        <f t="shared" si="59"/>
        <v/>
      </c>
      <c r="L74" s="4" t="s">
        <v>490</v>
      </c>
      <c r="M74" s="108" t="str">
        <f t="shared" si="60"/>
        <v/>
      </c>
      <c r="N74" s="90" t="str">
        <f t="shared" si="61"/>
        <v/>
      </c>
    </row>
    <row r="75" spans="1:14" s="4" customFormat="1" ht="30" customHeight="1" x14ac:dyDescent="0.3">
      <c r="A75" s="20" t="s">
        <v>265</v>
      </c>
      <c r="B75" s="6"/>
      <c r="D75" s="15" t="s">
        <v>601</v>
      </c>
      <c r="E75" s="150" t="s">
        <v>626</v>
      </c>
      <c r="F75" s="151"/>
      <c r="G75" s="109" t="s">
        <v>513</v>
      </c>
      <c r="H75" s="109" t="s">
        <v>514</v>
      </c>
      <c r="I75" s="109" t="s">
        <v>515</v>
      </c>
      <c r="J75" s="59" t="s">
        <v>506</v>
      </c>
      <c r="K75" s="57" t="str">
        <f t="shared" si="59"/>
        <v/>
      </c>
      <c r="L75" s="4" t="s">
        <v>490</v>
      </c>
      <c r="M75" s="108" t="str">
        <f t="shared" si="60"/>
        <v/>
      </c>
      <c r="N75" s="90" t="str">
        <f t="shared" si="61"/>
        <v/>
      </c>
    </row>
    <row r="76" spans="1:14" s="4" customFormat="1" ht="30" customHeight="1" x14ac:dyDescent="0.3">
      <c r="A76" s="20" t="s">
        <v>265</v>
      </c>
      <c r="B76" s="6"/>
      <c r="D76" s="55" t="s">
        <v>602</v>
      </c>
      <c r="E76" s="148" t="s">
        <v>627</v>
      </c>
      <c r="F76" s="149"/>
      <c r="G76" s="109" t="s">
        <v>513</v>
      </c>
      <c r="H76" s="109" t="s">
        <v>514</v>
      </c>
      <c r="I76" s="109" t="s">
        <v>515</v>
      </c>
      <c r="J76" s="59" t="s">
        <v>506</v>
      </c>
      <c r="K76" s="57" t="str">
        <f t="shared" si="59"/>
        <v/>
      </c>
      <c r="L76" s="4" t="s">
        <v>490</v>
      </c>
      <c r="M76" s="108" t="str">
        <f t="shared" si="60"/>
        <v/>
      </c>
      <c r="N76" s="90" t="str">
        <f t="shared" si="61"/>
        <v/>
      </c>
    </row>
    <row r="77" spans="1:14" s="4" customFormat="1" ht="20.149999999999999" customHeight="1" x14ac:dyDescent="0.3">
      <c r="A77" s="20" t="s">
        <v>265</v>
      </c>
      <c r="B77" s="6"/>
      <c r="D77" s="15" t="s">
        <v>603</v>
      </c>
      <c r="E77" s="150" t="s">
        <v>628</v>
      </c>
      <c r="F77" s="151"/>
      <c r="G77" s="109" t="s">
        <v>513</v>
      </c>
      <c r="H77" s="109" t="s">
        <v>514</v>
      </c>
      <c r="I77" s="109" t="s">
        <v>515</v>
      </c>
      <c r="J77" s="59" t="s">
        <v>506</v>
      </c>
      <c r="K77" s="57" t="str">
        <f t="shared" si="59"/>
        <v/>
      </c>
      <c r="L77" s="4" t="s">
        <v>490</v>
      </c>
      <c r="M77" s="108" t="str">
        <f t="shared" si="60"/>
        <v/>
      </c>
      <c r="N77" s="90" t="str">
        <f t="shared" si="61"/>
        <v/>
      </c>
    </row>
    <row r="78" spans="1:14" s="4" customFormat="1" ht="30" customHeight="1" x14ac:dyDescent="0.3">
      <c r="A78" s="20" t="s">
        <v>265</v>
      </c>
      <c r="B78" s="6"/>
      <c r="D78" s="55" t="s">
        <v>604</v>
      </c>
      <c r="E78" s="148" t="s">
        <v>629</v>
      </c>
      <c r="F78" s="149"/>
      <c r="G78" s="109" t="s">
        <v>513</v>
      </c>
      <c r="H78" s="109" t="s">
        <v>514</v>
      </c>
      <c r="I78" s="109" t="s">
        <v>515</v>
      </c>
      <c r="J78" s="59" t="s">
        <v>506</v>
      </c>
      <c r="K78" s="57" t="str">
        <f t="shared" si="59"/>
        <v/>
      </c>
      <c r="L78" s="4" t="s">
        <v>490</v>
      </c>
      <c r="M78" s="108" t="str">
        <f t="shared" si="60"/>
        <v/>
      </c>
      <c r="N78" s="90" t="str">
        <f t="shared" si="61"/>
        <v/>
      </c>
    </row>
    <row r="79" spans="1:14" s="4" customFormat="1" ht="42" customHeight="1" x14ac:dyDescent="0.3">
      <c r="A79" s="20" t="s">
        <v>265</v>
      </c>
      <c r="B79" s="6"/>
      <c r="D79" s="15" t="s">
        <v>605</v>
      </c>
      <c r="E79" s="150" t="s">
        <v>630</v>
      </c>
      <c r="F79" s="151"/>
      <c r="G79" s="109" t="s">
        <v>513</v>
      </c>
      <c r="H79" s="109" t="s">
        <v>514</v>
      </c>
      <c r="I79" s="109" t="s">
        <v>515</v>
      </c>
      <c r="J79" s="59" t="s">
        <v>506</v>
      </c>
      <c r="K79" s="57" t="str">
        <f t="shared" si="59"/>
        <v/>
      </c>
      <c r="L79" s="4" t="s">
        <v>490</v>
      </c>
      <c r="M79" s="108" t="str">
        <f t="shared" si="60"/>
        <v/>
      </c>
      <c r="N79" s="90" t="str">
        <f t="shared" si="61"/>
        <v/>
      </c>
    </row>
    <row r="80" spans="1:14" s="4" customFormat="1" ht="20.149999999999999" customHeight="1" x14ac:dyDescent="0.3">
      <c r="A80" s="20" t="s">
        <v>265</v>
      </c>
      <c r="B80" s="6"/>
      <c r="D80" s="55" t="s">
        <v>606</v>
      </c>
      <c r="E80" s="148" t="s">
        <v>631</v>
      </c>
      <c r="F80" s="149"/>
      <c r="G80" s="109" t="s">
        <v>513</v>
      </c>
      <c r="H80" s="109" t="s">
        <v>514</v>
      </c>
      <c r="I80" s="109" t="s">
        <v>515</v>
      </c>
      <c r="J80" s="59" t="s">
        <v>506</v>
      </c>
      <c r="K80" s="57" t="str">
        <f t="shared" si="59"/>
        <v/>
      </c>
      <c r="L80" s="4" t="s">
        <v>490</v>
      </c>
      <c r="M80" s="108" t="str">
        <f t="shared" si="60"/>
        <v/>
      </c>
      <c r="N80" s="90" t="str">
        <f t="shared" si="61"/>
        <v/>
      </c>
    </row>
    <row r="81" spans="1:14" s="4" customFormat="1" ht="30" customHeight="1" x14ac:dyDescent="0.3">
      <c r="A81" s="20" t="s">
        <v>265</v>
      </c>
      <c r="B81" s="6"/>
      <c r="D81" s="15" t="s">
        <v>607</v>
      </c>
      <c r="E81" s="150" t="s">
        <v>632</v>
      </c>
      <c r="F81" s="151"/>
      <c r="G81" s="109" t="s">
        <v>513</v>
      </c>
      <c r="H81" s="109" t="s">
        <v>514</v>
      </c>
      <c r="I81" s="109" t="s">
        <v>515</v>
      </c>
      <c r="J81" s="59" t="s">
        <v>506</v>
      </c>
      <c r="K81" s="57" t="str">
        <f t="shared" si="59"/>
        <v/>
      </c>
      <c r="L81" s="4" t="s">
        <v>490</v>
      </c>
      <c r="M81" s="108" t="str">
        <f t="shared" si="60"/>
        <v/>
      </c>
      <c r="N81" s="90" t="str">
        <f t="shared" si="61"/>
        <v/>
      </c>
    </row>
    <row r="82" spans="1:14" s="4" customFormat="1" ht="30" customHeight="1" x14ac:dyDescent="0.3">
      <c r="A82" s="20" t="s">
        <v>265</v>
      </c>
      <c r="B82" s="6"/>
      <c r="D82" s="55" t="s">
        <v>608</v>
      </c>
      <c r="E82" s="148" t="s">
        <v>633</v>
      </c>
      <c r="F82" s="149"/>
      <c r="G82" s="109" t="s">
        <v>513</v>
      </c>
      <c r="H82" s="109" t="s">
        <v>514</v>
      </c>
      <c r="I82" s="109" t="s">
        <v>515</v>
      </c>
      <c r="J82" s="59" t="s">
        <v>506</v>
      </c>
      <c r="K82" s="57" t="str">
        <f t="shared" si="59"/>
        <v/>
      </c>
      <c r="L82" s="4" t="s">
        <v>490</v>
      </c>
      <c r="M82" s="108" t="str">
        <f t="shared" si="60"/>
        <v/>
      </c>
      <c r="N82" s="90" t="str">
        <f t="shared" si="61"/>
        <v/>
      </c>
    </row>
    <row r="83" spans="1:14" s="4" customFormat="1" ht="20.149999999999999" customHeight="1" x14ac:dyDescent="0.3">
      <c r="A83" s="20" t="s">
        <v>265</v>
      </c>
      <c r="B83" s="6"/>
      <c r="D83" s="15" t="s">
        <v>609</v>
      </c>
      <c r="E83" s="150" t="s">
        <v>634</v>
      </c>
      <c r="F83" s="151"/>
      <c r="G83" s="109" t="s">
        <v>513</v>
      </c>
      <c r="H83" s="109" t="s">
        <v>514</v>
      </c>
      <c r="I83" s="109" t="s">
        <v>515</v>
      </c>
      <c r="J83" s="59" t="s">
        <v>506</v>
      </c>
      <c r="K83" s="57" t="str">
        <f t="shared" si="59"/>
        <v/>
      </c>
      <c r="L83" s="4" t="s">
        <v>490</v>
      </c>
      <c r="M83" s="108" t="str">
        <f t="shared" si="60"/>
        <v/>
      </c>
      <c r="N83" s="90" t="str">
        <f t="shared" si="61"/>
        <v/>
      </c>
    </row>
    <row r="84" spans="1:14" s="4" customFormat="1" ht="20.149999999999999" customHeight="1" x14ac:dyDescent="0.3">
      <c r="A84" s="20" t="s">
        <v>265</v>
      </c>
      <c r="B84" s="6"/>
      <c r="D84" s="137" t="s">
        <v>610</v>
      </c>
      <c r="E84" s="171" t="s">
        <v>635</v>
      </c>
      <c r="F84" s="172"/>
      <c r="G84" s="109" t="s">
        <v>513</v>
      </c>
      <c r="H84" s="109" t="s">
        <v>514</v>
      </c>
      <c r="I84" s="109" t="s">
        <v>515</v>
      </c>
      <c r="J84" s="59" t="s">
        <v>506</v>
      </c>
      <c r="K84" s="57" t="str">
        <f t="shared" si="59"/>
        <v/>
      </c>
      <c r="L84" s="4" t="s">
        <v>490</v>
      </c>
      <c r="M84" s="108" t="str">
        <f t="shared" si="60"/>
        <v/>
      </c>
      <c r="N84" s="90" t="str">
        <f t="shared" si="61"/>
        <v/>
      </c>
    </row>
    <row r="85" spans="1:14" s="4" customFormat="1" ht="20.149999999999999" customHeight="1" x14ac:dyDescent="0.3">
      <c r="A85" s="20" t="s">
        <v>265</v>
      </c>
      <c r="B85" s="6"/>
      <c r="D85" s="15" t="s">
        <v>611</v>
      </c>
      <c r="E85" s="150" t="s">
        <v>636</v>
      </c>
      <c r="F85" s="151"/>
      <c r="G85" s="109" t="s">
        <v>513</v>
      </c>
      <c r="H85" s="109" t="s">
        <v>514</v>
      </c>
      <c r="I85" s="109" t="s">
        <v>515</v>
      </c>
      <c r="J85" s="59" t="s">
        <v>506</v>
      </c>
      <c r="K85" s="57" t="str">
        <f t="shared" si="59"/>
        <v/>
      </c>
      <c r="L85" s="4" t="s">
        <v>490</v>
      </c>
      <c r="M85" s="108" t="str">
        <f t="shared" si="60"/>
        <v/>
      </c>
      <c r="N85" s="90" t="str">
        <f t="shared" si="61"/>
        <v/>
      </c>
    </row>
    <row r="86" spans="1:14" s="4" customFormat="1" ht="20.149999999999999" customHeight="1" x14ac:dyDescent="0.3">
      <c r="A86" s="20" t="s">
        <v>265</v>
      </c>
      <c r="B86" s="6"/>
      <c r="D86" s="137" t="s">
        <v>612</v>
      </c>
      <c r="E86" s="171" t="s">
        <v>637</v>
      </c>
      <c r="F86" s="172"/>
      <c r="G86" s="109" t="s">
        <v>513</v>
      </c>
      <c r="H86" s="109" t="s">
        <v>514</v>
      </c>
      <c r="I86" s="109" t="s">
        <v>515</v>
      </c>
      <c r="J86" s="59" t="s">
        <v>506</v>
      </c>
      <c r="K86" s="57" t="str">
        <f t="shared" si="59"/>
        <v/>
      </c>
      <c r="L86" s="4" t="s">
        <v>490</v>
      </c>
      <c r="M86" s="108" t="str">
        <f t="shared" si="60"/>
        <v/>
      </c>
      <c r="N86" s="90" t="str">
        <f t="shared" si="61"/>
        <v/>
      </c>
    </row>
    <row r="87" spans="1:14" s="4" customFormat="1" ht="30" customHeight="1" x14ac:dyDescent="0.3">
      <c r="A87" s="20" t="s">
        <v>265</v>
      </c>
      <c r="B87" s="6"/>
      <c r="D87" s="15" t="s">
        <v>613</v>
      </c>
      <c r="E87" s="150" t="s">
        <v>638</v>
      </c>
      <c r="F87" s="151"/>
      <c r="G87" s="109" t="s">
        <v>513</v>
      </c>
      <c r="H87" s="109" t="s">
        <v>514</v>
      </c>
      <c r="I87" s="109" t="s">
        <v>515</v>
      </c>
      <c r="J87" s="59" t="s">
        <v>506</v>
      </c>
      <c r="K87" s="57" t="str">
        <f t="shared" si="59"/>
        <v/>
      </c>
      <c r="L87" s="4" t="s">
        <v>490</v>
      </c>
      <c r="M87" s="108" t="str">
        <f t="shared" si="60"/>
        <v/>
      </c>
      <c r="N87" s="90" t="str">
        <f t="shared" si="61"/>
        <v/>
      </c>
    </row>
    <row r="88" spans="1:14" s="4" customFormat="1" ht="30" customHeight="1" x14ac:dyDescent="0.3">
      <c r="A88" s="20" t="s">
        <v>265</v>
      </c>
      <c r="B88" s="6"/>
      <c r="D88" s="137" t="s">
        <v>614</v>
      </c>
      <c r="E88" s="171" t="s">
        <v>639</v>
      </c>
      <c r="F88" s="172"/>
      <c r="G88" s="109" t="s">
        <v>513</v>
      </c>
      <c r="H88" s="109" t="s">
        <v>514</v>
      </c>
      <c r="I88" s="109" t="s">
        <v>515</v>
      </c>
      <c r="J88" s="59" t="s">
        <v>506</v>
      </c>
      <c r="K88" s="57" t="str">
        <f t="shared" si="59"/>
        <v/>
      </c>
      <c r="L88" s="4" t="s">
        <v>490</v>
      </c>
      <c r="M88" s="108" t="str">
        <f t="shared" si="60"/>
        <v/>
      </c>
      <c r="N88" s="90" t="str">
        <f t="shared" si="61"/>
        <v/>
      </c>
    </row>
    <row r="89" spans="1:14" s="4" customFormat="1" ht="30" customHeight="1" x14ac:dyDescent="0.3">
      <c r="A89" s="20" t="s">
        <v>265</v>
      </c>
      <c r="B89" s="6"/>
      <c r="D89" s="15" t="s">
        <v>615</v>
      </c>
      <c r="E89" s="150" t="s">
        <v>640</v>
      </c>
      <c r="F89" s="151"/>
      <c r="G89" s="109" t="s">
        <v>513</v>
      </c>
      <c r="H89" s="109" t="s">
        <v>514</v>
      </c>
      <c r="I89" s="109" t="s">
        <v>515</v>
      </c>
      <c r="J89" s="59" t="s">
        <v>506</v>
      </c>
      <c r="K89" s="57" t="str">
        <f t="shared" si="59"/>
        <v/>
      </c>
      <c r="L89" s="4" t="s">
        <v>490</v>
      </c>
      <c r="M89" s="108" t="str">
        <f t="shared" si="60"/>
        <v/>
      </c>
      <c r="N89" s="90" t="str">
        <f t="shared" si="61"/>
        <v/>
      </c>
    </row>
    <row r="90" spans="1:14" s="4" customFormat="1" ht="20.149999999999999" customHeight="1" x14ac:dyDescent="0.3">
      <c r="A90" s="20" t="s">
        <v>265</v>
      </c>
      <c r="B90" s="6"/>
      <c r="D90" s="137" t="s">
        <v>616</v>
      </c>
      <c r="E90" s="171" t="s">
        <v>641</v>
      </c>
      <c r="F90" s="172"/>
      <c r="G90" s="109" t="s">
        <v>513</v>
      </c>
      <c r="H90" s="109" t="s">
        <v>514</v>
      </c>
      <c r="I90" s="109" t="s">
        <v>515</v>
      </c>
      <c r="J90" s="59" t="s">
        <v>506</v>
      </c>
      <c r="K90" s="57" t="str">
        <f t="shared" si="59"/>
        <v/>
      </c>
      <c r="L90" s="4" t="s">
        <v>490</v>
      </c>
      <c r="M90" s="108" t="str">
        <f t="shared" si="60"/>
        <v/>
      </c>
      <c r="N90" s="90" t="str">
        <f t="shared" si="61"/>
        <v/>
      </c>
    </row>
    <row r="91" spans="1:14" s="4" customFormat="1" ht="20.149999999999999" customHeight="1" x14ac:dyDescent="0.3">
      <c r="A91" s="20" t="s">
        <v>265</v>
      </c>
      <c r="B91" s="6"/>
      <c r="D91" s="15" t="s">
        <v>617</v>
      </c>
      <c r="E91" s="150" t="s">
        <v>642</v>
      </c>
      <c r="F91" s="151"/>
      <c r="G91" s="109" t="s">
        <v>513</v>
      </c>
      <c r="H91" s="109" t="s">
        <v>514</v>
      </c>
      <c r="I91" s="109" t="s">
        <v>515</v>
      </c>
      <c r="J91" s="59" t="s">
        <v>506</v>
      </c>
      <c r="K91" s="57" t="str">
        <f t="shared" si="59"/>
        <v/>
      </c>
      <c r="L91" s="4" t="s">
        <v>490</v>
      </c>
      <c r="M91" s="108" t="str">
        <f t="shared" si="60"/>
        <v/>
      </c>
      <c r="N91" s="90" t="str">
        <f t="shared" si="61"/>
        <v/>
      </c>
    </row>
    <row r="92" spans="1:14" s="4" customFormat="1" ht="20.149999999999999" customHeight="1" x14ac:dyDescent="0.3">
      <c r="A92" s="20" t="s">
        <v>265</v>
      </c>
      <c r="B92" s="6"/>
      <c r="D92" s="137" t="s">
        <v>618</v>
      </c>
      <c r="E92" s="171" t="s">
        <v>643</v>
      </c>
      <c r="F92" s="172"/>
      <c r="G92" s="109" t="s">
        <v>513</v>
      </c>
      <c r="H92" s="109" t="s">
        <v>514</v>
      </c>
      <c r="I92" s="109" t="s">
        <v>515</v>
      </c>
      <c r="J92" s="59" t="s">
        <v>506</v>
      </c>
      <c r="K92" s="57" t="str">
        <f t="shared" si="59"/>
        <v/>
      </c>
      <c r="L92" s="4" t="s">
        <v>490</v>
      </c>
      <c r="M92" s="108" t="str">
        <f t="shared" si="60"/>
        <v/>
      </c>
      <c r="N92" s="90" t="str">
        <f t="shared" si="61"/>
        <v/>
      </c>
    </row>
    <row r="93" spans="1:14" s="4" customFormat="1" ht="20.149999999999999" customHeight="1" x14ac:dyDescent="0.3">
      <c r="A93" s="20" t="s">
        <v>265</v>
      </c>
      <c r="B93" s="6"/>
      <c r="D93" s="15" t="s">
        <v>619</v>
      </c>
      <c r="E93" s="150" t="s">
        <v>644</v>
      </c>
      <c r="F93" s="151"/>
      <c r="G93" s="109" t="s">
        <v>513</v>
      </c>
      <c r="H93" s="109" t="s">
        <v>514</v>
      </c>
      <c r="I93" s="109" t="s">
        <v>515</v>
      </c>
      <c r="J93" s="59" t="s">
        <v>506</v>
      </c>
      <c r="K93" s="57" t="str">
        <f t="shared" si="59"/>
        <v/>
      </c>
      <c r="L93" s="4" t="s">
        <v>490</v>
      </c>
      <c r="M93" s="108" t="str">
        <f t="shared" si="60"/>
        <v/>
      </c>
      <c r="N93" s="90" t="str">
        <f t="shared" si="61"/>
        <v/>
      </c>
    </row>
    <row r="94" spans="1:14" s="4" customFormat="1" ht="20.149999999999999" customHeight="1" x14ac:dyDescent="0.3">
      <c r="A94" s="20" t="s">
        <v>265</v>
      </c>
      <c r="B94" s="6"/>
      <c r="D94" s="137" t="s">
        <v>620</v>
      </c>
      <c r="E94" s="171" t="s">
        <v>645</v>
      </c>
      <c r="F94" s="172"/>
      <c r="G94" s="109" t="s">
        <v>513</v>
      </c>
      <c r="H94" s="109" t="s">
        <v>514</v>
      </c>
      <c r="I94" s="109" t="s">
        <v>515</v>
      </c>
      <c r="J94" s="59" t="s">
        <v>506</v>
      </c>
      <c r="K94" s="57" t="str">
        <f t="shared" si="59"/>
        <v/>
      </c>
      <c r="L94" s="4" t="s">
        <v>490</v>
      </c>
      <c r="M94" s="108" t="str">
        <f t="shared" si="60"/>
        <v/>
      </c>
      <c r="N94" s="90" t="str">
        <f t="shared" si="61"/>
        <v/>
      </c>
    </row>
    <row r="95" spans="1:14" s="4" customFormat="1" ht="30" customHeight="1" x14ac:dyDescent="0.3">
      <c r="A95" s="20" t="s">
        <v>265</v>
      </c>
      <c r="B95" s="6"/>
      <c r="D95" s="15" t="s">
        <v>621</v>
      </c>
      <c r="E95" s="150" t="s">
        <v>646</v>
      </c>
      <c r="F95" s="151"/>
      <c r="G95" s="109" t="s">
        <v>513</v>
      </c>
      <c r="H95" s="109" t="s">
        <v>514</v>
      </c>
      <c r="I95" s="109" t="s">
        <v>515</v>
      </c>
      <c r="J95" s="59" t="s">
        <v>506</v>
      </c>
      <c r="K95" s="57" t="str">
        <f t="shared" si="59"/>
        <v/>
      </c>
      <c r="L95" s="4" t="s">
        <v>490</v>
      </c>
      <c r="M95" s="108" t="str">
        <f t="shared" si="60"/>
        <v/>
      </c>
      <c r="N95" s="90" t="str">
        <f t="shared" si="61"/>
        <v/>
      </c>
    </row>
    <row r="96" spans="1:14" s="4" customFormat="1" ht="30" customHeight="1" x14ac:dyDescent="0.3">
      <c r="A96" s="20" t="s">
        <v>265</v>
      </c>
      <c r="B96" s="6"/>
      <c r="D96" s="137" t="s">
        <v>622</v>
      </c>
      <c r="E96" s="171" t="s">
        <v>647</v>
      </c>
      <c r="F96" s="172"/>
      <c r="G96" s="109" t="s">
        <v>513</v>
      </c>
      <c r="H96" s="109" t="s">
        <v>514</v>
      </c>
      <c r="I96" s="109" t="s">
        <v>515</v>
      </c>
      <c r="J96" s="59" t="s">
        <v>506</v>
      </c>
      <c r="K96" s="57" t="str">
        <f t="shared" si="59"/>
        <v/>
      </c>
      <c r="L96" s="4" t="s">
        <v>490</v>
      </c>
      <c r="M96" s="108" t="str">
        <f t="shared" si="60"/>
        <v/>
      </c>
      <c r="N96" s="90" t="str">
        <f t="shared" si="61"/>
        <v/>
      </c>
    </row>
    <row r="97" spans="1:14" s="4" customFormat="1" ht="15" customHeight="1" x14ac:dyDescent="0.3">
      <c r="A97" s="20" t="s">
        <v>265</v>
      </c>
      <c r="B97" s="6"/>
      <c r="D97" s="17" t="s">
        <v>523</v>
      </c>
      <c r="E97" s="18"/>
      <c r="F97" s="18"/>
      <c r="G97" s="18"/>
      <c r="H97" s="18"/>
      <c r="I97" s="18"/>
      <c r="J97" s="18"/>
      <c r="K97" s="23"/>
      <c r="L97" s="46"/>
      <c r="M97" s="108" t="e">
        <f>IF(#REF!="X",2,"")</f>
        <v>#REF!</v>
      </c>
      <c r="N97" s="90" t="e">
        <f>IF(#REF!="X","Por favor justifique su Concepto","")</f>
        <v>#REF!</v>
      </c>
    </row>
    <row r="98" spans="1:14" s="4" customFormat="1" ht="20.149999999999999" customHeight="1" x14ac:dyDescent="0.3">
      <c r="A98" s="20" t="s">
        <v>265</v>
      </c>
      <c r="B98" s="6"/>
      <c r="D98" s="137" t="s">
        <v>648</v>
      </c>
      <c r="E98" s="171" t="s">
        <v>706</v>
      </c>
      <c r="F98" s="172"/>
      <c r="G98" s="109" t="s">
        <v>513</v>
      </c>
      <c r="H98" s="109" t="s">
        <v>514</v>
      </c>
      <c r="I98" s="109" t="s">
        <v>515</v>
      </c>
      <c r="J98" s="59" t="s">
        <v>506</v>
      </c>
      <c r="K98" s="57" t="str">
        <f t="shared" si="59"/>
        <v/>
      </c>
      <c r="L98" s="4" t="s">
        <v>490</v>
      </c>
      <c r="M98" s="108" t="str">
        <f t="shared" si="60"/>
        <v/>
      </c>
      <c r="N98" s="90" t="str">
        <f t="shared" si="61"/>
        <v/>
      </c>
    </row>
    <row r="99" spans="1:14" s="4" customFormat="1" ht="20.149999999999999" customHeight="1" x14ac:dyDescent="0.3">
      <c r="A99" s="20" t="s">
        <v>265</v>
      </c>
      <c r="B99" s="6"/>
      <c r="D99" s="15" t="s">
        <v>649</v>
      </c>
      <c r="E99" s="150" t="s">
        <v>707</v>
      </c>
      <c r="F99" s="151"/>
      <c r="G99" s="109" t="s">
        <v>513</v>
      </c>
      <c r="H99" s="109" t="s">
        <v>514</v>
      </c>
      <c r="I99" s="109" t="s">
        <v>515</v>
      </c>
      <c r="J99" s="59" t="s">
        <v>506</v>
      </c>
      <c r="K99" s="57" t="str">
        <f t="shared" si="59"/>
        <v/>
      </c>
      <c r="L99" s="4" t="s">
        <v>490</v>
      </c>
      <c r="M99" s="108" t="str">
        <f t="shared" si="60"/>
        <v/>
      </c>
      <c r="N99" s="90" t="str">
        <f t="shared" si="61"/>
        <v/>
      </c>
    </row>
    <row r="100" spans="1:14" s="4" customFormat="1" ht="30" customHeight="1" x14ac:dyDescent="0.3">
      <c r="A100" s="20" t="s">
        <v>265</v>
      </c>
      <c r="B100" s="6"/>
      <c r="D100" s="137" t="s">
        <v>650</v>
      </c>
      <c r="E100" s="171" t="s">
        <v>708</v>
      </c>
      <c r="F100" s="172"/>
      <c r="G100" s="109" t="s">
        <v>513</v>
      </c>
      <c r="H100" s="109" t="s">
        <v>514</v>
      </c>
      <c r="I100" s="109" t="s">
        <v>515</v>
      </c>
      <c r="J100" s="59" t="s">
        <v>506</v>
      </c>
      <c r="K100" s="57" t="str">
        <f t="shared" si="59"/>
        <v/>
      </c>
      <c r="L100" s="4" t="s">
        <v>490</v>
      </c>
      <c r="M100" s="108" t="str">
        <f>IF(H100="X",2,"")</f>
        <v/>
      </c>
      <c r="N100" s="90" t="str">
        <f>IF(H100="X","Por favor justifique su Concepto","")</f>
        <v/>
      </c>
    </row>
    <row r="101" spans="1:14" s="4" customFormat="1" ht="20.149999999999999" customHeight="1" x14ac:dyDescent="0.3">
      <c r="A101" s="20" t="s">
        <v>265</v>
      </c>
      <c r="B101" s="6"/>
      <c r="D101" s="15" t="s">
        <v>651</v>
      </c>
      <c r="E101" s="150" t="s">
        <v>709</v>
      </c>
      <c r="F101" s="151"/>
      <c r="G101" s="109" t="s">
        <v>513</v>
      </c>
      <c r="H101" s="109" t="s">
        <v>514</v>
      </c>
      <c r="I101" s="109" t="s">
        <v>515</v>
      </c>
      <c r="J101" s="59" t="s">
        <v>506</v>
      </c>
      <c r="K101" s="57" t="str">
        <f t="shared" si="59"/>
        <v/>
      </c>
      <c r="L101" s="4" t="s">
        <v>490</v>
      </c>
      <c r="M101" s="108" t="str">
        <f t="shared" si="60"/>
        <v/>
      </c>
      <c r="N101" s="90" t="str">
        <f t="shared" si="61"/>
        <v/>
      </c>
    </row>
    <row r="102" spans="1:14" s="4" customFormat="1" ht="30" customHeight="1" x14ac:dyDescent="0.3">
      <c r="A102" s="20" t="s">
        <v>265</v>
      </c>
      <c r="B102" s="6"/>
      <c r="D102" s="55" t="s">
        <v>652</v>
      </c>
      <c r="E102" s="148" t="s">
        <v>710</v>
      </c>
      <c r="F102" s="149"/>
      <c r="G102" s="109" t="s">
        <v>513</v>
      </c>
      <c r="H102" s="109" t="s">
        <v>514</v>
      </c>
      <c r="I102" s="109" t="s">
        <v>515</v>
      </c>
      <c r="J102" s="59" t="s">
        <v>506</v>
      </c>
      <c r="K102" s="57" t="str">
        <f t="shared" ref="K102" si="62">N102</f>
        <v/>
      </c>
      <c r="L102" s="4" t="s">
        <v>490</v>
      </c>
      <c r="M102" s="108" t="str">
        <f t="shared" ref="M102:M174" si="63">IF(H102="X",2,"")</f>
        <v/>
      </c>
      <c r="N102" s="90" t="str">
        <f t="shared" ref="N102:N174" si="64">IF(H102="X","Por favor justifique su Concepto","")</f>
        <v/>
      </c>
    </row>
    <row r="103" spans="1:14" s="4" customFormat="1" ht="30" customHeight="1" x14ac:dyDescent="0.3">
      <c r="A103" s="20" t="s">
        <v>265</v>
      </c>
      <c r="B103" s="6"/>
      <c r="D103" s="15" t="s">
        <v>653</v>
      </c>
      <c r="E103" s="150" t="s">
        <v>711</v>
      </c>
      <c r="F103" s="151"/>
      <c r="G103" s="109" t="s">
        <v>513</v>
      </c>
      <c r="H103" s="109" t="s">
        <v>514</v>
      </c>
      <c r="I103" s="109" t="s">
        <v>515</v>
      </c>
      <c r="J103" s="59" t="s">
        <v>506</v>
      </c>
      <c r="K103" s="57" t="str">
        <f t="shared" ref="K103" si="65">N103</f>
        <v/>
      </c>
      <c r="L103" s="4" t="s">
        <v>490</v>
      </c>
      <c r="M103" s="108" t="str">
        <f t="shared" si="63"/>
        <v/>
      </c>
      <c r="N103" s="90" t="str">
        <f t="shared" si="64"/>
        <v/>
      </c>
    </row>
    <row r="104" spans="1:14" s="4" customFormat="1" ht="30" customHeight="1" x14ac:dyDescent="0.3">
      <c r="A104" s="20" t="s">
        <v>265</v>
      </c>
      <c r="B104" s="6"/>
      <c r="D104" s="55" t="s">
        <v>654</v>
      </c>
      <c r="E104" s="148" t="s">
        <v>712</v>
      </c>
      <c r="F104" s="149"/>
      <c r="G104" s="109" t="s">
        <v>513</v>
      </c>
      <c r="H104" s="109" t="s">
        <v>514</v>
      </c>
      <c r="I104" s="109" t="s">
        <v>515</v>
      </c>
      <c r="J104" s="59" t="s">
        <v>506</v>
      </c>
      <c r="K104" s="57" t="str">
        <f t="shared" ref="K104" si="66">N104</f>
        <v/>
      </c>
      <c r="L104" s="4" t="s">
        <v>490</v>
      </c>
      <c r="M104" s="108" t="str">
        <f t="shared" si="63"/>
        <v/>
      </c>
      <c r="N104" s="90" t="str">
        <f t="shared" si="64"/>
        <v/>
      </c>
    </row>
    <row r="105" spans="1:14" s="4" customFormat="1" ht="42" customHeight="1" x14ac:dyDescent="0.3">
      <c r="A105" s="20" t="s">
        <v>265</v>
      </c>
      <c r="B105" s="6"/>
      <c r="D105" s="15" t="s">
        <v>655</v>
      </c>
      <c r="E105" s="150" t="s">
        <v>713</v>
      </c>
      <c r="F105" s="151"/>
      <c r="G105" s="109" t="s">
        <v>513</v>
      </c>
      <c r="H105" s="109" t="s">
        <v>514</v>
      </c>
      <c r="I105" s="109" t="s">
        <v>515</v>
      </c>
      <c r="J105" s="59" t="s">
        <v>506</v>
      </c>
      <c r="K105" s="57" t="str">
        <f t="shared" ref="K105" si="67">N105</f>
        <v/>
      </c>
      <c r="L105" s="4" t="s">
        <v>490</v>
      </c>
      <c r="M105" s="108" t="str">
        <f t="shared" si="63"/>
        <v/>
      </c>
      <c r="N105" s="90" t="str">
        <f t="shared" si="64"/>
        <v/>
      </c>
    </row>
    <row r="106" spans="1:14" s="4" customFormat="1" ht="42" customHeight="1" x14ac:dyDescent="0.3">
      <c r="A106" s="20" t="s">
        <v>265</v>
      </c>
      <c r="B106" s="6"/>
      <c r="D106" s="55" t="s">
        <v>656</v>
      </c>
      <c r="E106" s="148" t="s">
        <v>714</v>
      </c>
      <c r="F106" s="149"/>
      <c r="G106" s="109" t="s">
        <v>513</v>
      </c>
      <c r="H106" s="109" t="s">
        <v>514</v>
      </c>
      <c r="I106" s="109" t="s">
        <v>515</v>
      </c>
      <c r="J106" s="59" t="s">
        <v>506</v>
      </c>
      <c r="K106" s="57" t="str">
        <f t="shared" ref="K106" si="68">N106</f>
        <v/>
      </c>
      <c r="L106" s="4" t="s">
        <v>490</v>
      </c>
      <c r="M106" s="108" t="str">
        <f t="shared" si="63"/>
        <v/>
      </c>
      <c r="N106" s="90" t="str">
        <f t="shared" si="64"/>
        <v/>
      </c>
    </row>
    <row r="107" spans="1:14" s="4" customFormat="1" ht="30" customHeight="1" x14ac:dyDescent="0.3">
      <c r="A107" s="20" t="s">
        <v>265</v>
      </c>
      <c r="B107" s="6"/>
      <c r="D107" s="15" t="s">
        <v>657</v>
      </c>
      <c r="E107" s="150" t="s">
        <v>715</v>
      </c>
      <c r="F107" s="151"/>
      <c r="G107" s="109" t="s">
        <v>513</v>
      </c>
      <c r="H107" s="109" t="s">
        <v>514</v>
      </c>
      <c r="I107" s="109" t="s">
        <v>515</v>
      </c>
      <c r="J107" s="59" t="s">
        <v>506</v>
      </c>
      <c r="K107" s="57" t="str">
        <f t="shared" ref="K107" si="69">N107</f>
        <v/>
      </c>
      <c r="L107" s="4" t="s">
        <v>490</v>
      </c>
      <c r="M107" s="108" t="str">
        <f t="shared" si="63"/>
        <v/>
      </c>
      <c r="N107" s="90" t="str">
        <f t="shared" si="64"/>
        <v/>
      </c>
    </row>
    <row r="108" spans="1:14" s="4" customFormat="1" ht="30" customHeight="1" x14ac:dyDescent="0.3">
      <c r="A108" s="20" t="s">
        <v>265</v>
      </c>
      <c r="B108" s="6"/>
      <c r="D108" s="55" t="s">
        <v>658</v>
      </c>
      <c r="E108" s="148" t="s">
        <v>716</v>
      </c>
      <c r="F108" s="149"/>
      <c r="G108" s="109" t="s">
        <v>513</v>
      </c>
      <c r="H108" s="109" t="s">
        <v>514</v>
      </c>
      <c r="I108" s="109" t="s">
        <v>515</v>
      </c>
      <c r="J108" s="59" t="s">
        <v>506</v>
      </c>
      <c r="K108" s="57" t="str">
        <f t="shared" ref="K108" si="70">N108</f>
        <v/>
      </c>
      <c r="L108" s="4" t="s">
        <v>490</v>
      </c>
      <c r="M108" s="108" t="str">
        <f t="shared" si="63"/>
        <v/>
      </c>
      <c r="N108" s="90" t="str">
        <f t="shared" si="64"/>
        <v/>
      </c>
    </row>
    <row r="109" spans="1:14" s="4" customFormat="1" ht="30" customHeight="1" x14ac:dyDescent="0.3">
      <c r="A109" s="20" t="s">
        <v>265</v>
      </c>
      <c r="B109" s="6"/>
      <c r="D109" s="15" t="s">
        <v>659</v>
      </c>
      <c r="E109" s="150" t="s">
        <v>717</v>
      </c>
      <c r="F109" s="151"/>
      <c r="G109" s="109" t="s">
        <v>513</v>
      </c>
      <c r="H109" s="109" t="s">
        <v>514</v>
      </c>
      <c r="I109" s="109" t="s">
        <v>515</v>
      </c>
      <c r="J109" s="59" t="s">
        <v>506</v>
      </c>
      <c r="K109" s="57" t="str">
        <f t="shared" ref="K109" si="71">N109</f>
        <v/>
      </c>
      <c r="L109" s="4" t="s">
        <v>490</v>
      </c>
      <c r="M109" s="108" t="str">
        <f t="shared" si="63"/>
        <v/>
      </c>
      <c r="N109" s="90" t="str">
        <f t="shared" si="64"/>
        <v/>
      </c>
    </row>
    <row r="110" spans="1:14" s="4" customFormat="1" ht="42" customHeight="1" x14ac:dyDescent="0.3">
      <c r="A110" s="20" t="s">
        <v>265</v>
      </c>
      <c r="B110" s="6"/>
      <c r="D110" s="55" t="s">
        <v>660</v>
      </c>
      <c r="E110" s="148" t="s">
        <v>718</v>
      </c>
      <c r="F110" s="149"/>
      <c r="G110" s="109" t="s">
        <v>513</v>
      </c>
      <c r="H110" s="109" t="s">
        <v>514</v>
      </c>
      <c r="I110" s="109" t="s">
        <v>515</v>
      </c>
      <c r="J110" s="59" t="s">
        <v>506</v>
      </c>
      <c r="K110" s="57" t="str">
        <f t="shared" ref="K110" si="72">N110</f>
        <v/>
      </c>
      <c r="L110" s="4" t="s">
        <v>490</v>
      </c>
      <c r="M110" s="108" t="str">
        <f t="shared" si="63"/>
        <v/>
      </c>
      <c r="N110" s="90" t="str">
        <f t="shared" si="64"/>
        <v/>
      </c>
    </row>
    <row r="111" spans="1:14" s="4" customFormat="1" ht="20.149999999999999" customHeight="1" x14ac:dyDescent="0.3">
      <c r="A111" s="20" t="s">
        <v>265</v>
      </c>
      <c r="B111" s="6"/>
      <c r="D111" s="15" t="s">
        <v>661</v>
      </c>
      <c r="E111" s="150" t="s">
        <v>719</v>
      </c>
      <c r="F111" s="151"/>
      <c r="G111" s="109" t="s">
        <v>513</v>
      </c>
      <c r="H111" s="109" t="s">
        <v>514</v>
      </c>
      <c r="I111" s="109" t="s">
        <v>515</v>
      </c>
      <c r="J111" s="59" t="s">
        <v>506</v>
      </c>
      <c r="K111" s="57" t="str">
        <f t="shared" ref="K111" si="73">N111</f>
        <v/>
      </c>
      <c r="L111" s="4" t="s">
        <v>490</v>
      </c>
      <c r="M111" s="108" t="str">
        <f t="shared" si="63"/>
        <v/>
      </c>
      <c r="N111" s="90" t="str">
        <f t="shared" si="64"/>
        <v/>
      </c>
    </row>
    <row r="112" spans="1:14" s="4" customFormat="1" ht="20.149999999999999" customHeight="1" x14ac:dyDescent="0.3">
      <c r="A112" s="20" t="s">
        <v>265</v>
      </c>
      <c r="B112" s="6"/>
      <c r="D112" s="55" t="s">
        <v>662</v>
      </c>
      <c r="E112" s="148" t="s">
        <v>720</v>
      </c>
      <c r="F112" s="149"/>
      <c r="G112" s="109" t="s">
        <v>513</v>
      </c>
      <c r="H112" s="109" t="s">
        <v>514</v>
      </c>
      <c r="I112" s="109" t="s">
        <v>515</v>
      </c>
      <c r="J112" s="59" t="s">
        <v>506</v>
      </c>
      <c r="K112" s="57" t="str">
        <f t="shared" ref="K112" si="74">N112</f>
        <v/>
      </c>
      <c r="L112" s="4" t="s">
        <v>490</v>
      </c>
      <c r="M112" s="108" t="str">
        <f t="shared" si="63"/>
        <v/>
      </c>
      <c r="N112" s="90" t="str">
        <f t="shared" si="64"/>
        <v/>
      </c>
    </row>
    <row r="113" spans="1:14" s="4" customFormat="1" ht="42" customHeight="1" x14ac:dyDescent="0.3">
      <c r="A113" s="20" t="s">
        <v>265</v>
      </c>
      <c r="B113" s="6"/>
      <c r="D113" s="15" t="s">
        <v>663</v>
      </c>
      <c r="E113" s="150" t="s">
        <v>721</v>
      </c>
      <c r="F113" s="151"/>
      <c r="G113" s="109" t="s">
        <v>513</v>
      </c>
      <c r="H113" s="109" t="s">
        <v>514</v>
      </c>
      <c r="I113" s="109" t="s">
        <v>515</v>
      </c>
      <c r="J113" s="59" t="s">
        <v>506</v>
      </c>
      <c r="K113" s="57" t="str">
        <f t="shared" ref="K113" si="75">N113</f>
        <v/>
      </c>
      <c r="L113" s="4" t="s">
        <v>490</v>
      </c>
      <c r="M113" s="108" t="str">
        <f t="shared" si="63"/>
        <v/>
      </c>
      <c r="N113" s="90" t="str">
        <f t="shared" si="64"/>
        <v/>
      </c>
    </row>
    <row r="114" spans="1:14" s="4" customFormat="1" ht="42" customHeight="1" x14ac:dyDescent="0.3">
      <c r="A114" s="20" t="s">
        <v>265</v>
      </c>
      <c r="B114" s="6"/>
      <c r="D114" s="55" t="s">
        <v>664</v>
      </c>
      <c r="E114" s="148" t="s">
        <v>722</v>
      </c>
      <c r="F114" s="149"/>
      <c r="G114" s="109" t="s">
        <v>513</v>
      </c>
      <c r="H114" s="109" t="s">
        <v>514</v>
      </c>
      <c r="I114" s="109" t="s">
        <v>515</v>
      </c>
      <c r="J114" s="59" t="s">
        <v>506</v>
      </c>
      <c r="K114" s="57" t="str">
        <f t="shared" ref="K114" si="76">N114</f>
        <v/>
      </c>
      <c r="L114" s="4" t="s">
        <v>490</v>
      </c>
      <c r="M114" s="108" t="str">
        <f t="shared" si="63"/>
        <v/>
      </c>
      <c r="N114" s="90" t="str">
        <f t="shared" si="64"/>
        <v/>
      </c>
    </row>
    <row r="115" spans="1:14" s="4" customFormat="1" ht="42" customHeight="1" x14ac:dyDescent="0.3">
      <c r="A115" s="20" t="s">
        <v>265</v>
      </c>
      <c r="B115" s="6"/>
      <c r="D115" s="15" t="s">
        <v>665</v>
      </c>
      <c r="E115" s="150" t="s">
        <v>723</v>
      </c>
      <c r="F115" s="151"/>
      <c r="G115" s="109" t="s">
        <v>513</v>
      </c>
      <c r="H115" s="109" t="s">
        <v>514</v>
      </c>
      <c r="I115" s="109" t="s">
        <v>515</v>
      </c>
      <c r="J115" s="59" t="s">
        <v>506</v>
      </c>
      <c r="K115" s="57" t="str">
        <f t="shared" ref="K115" si="77">N115</f>
        <v/>
      </c>
      <c r="M115" s="108" t="str">
        <f t="shared" si="63"/>
        <v/>
      </c>
      <c r="N115" s="90" t="str">
        <f t="shared" si="64"/>
        <v/>
      </c>
    </row>
    <row r="116" spans="1:14" s="4" customFormat="1" ht="42" customHeight="1" x14ac:dyDescent="0.3">
      <c r="A116" s="20" t="s">
        <v>265</v>
      </c>
      <c r="B116" s="6"/>
      <c r="D116" s="55" t="s">
        <v>666</v>
      </c>
      <c r="E116" s="148" t="s">
        <v>800</v>
      </c>
      <c r="F116" s="149"/>
      <c r="G116" s="109" t="s">
        <v>513</v>
      </c>
      <c r="H116" s="109" t="s">
        <v>514</v>
      </c>
      <c r="I116" s="109" t="s">
        <v>515</v>
      </c>
      <c r="J116" s="59" t="s">
        <v>506</v>
      </c>
      <c r="K116" s="57" t="str">
        <f t="shared" ref="K116" si="78">N116</f>
        <v/>
      </c>
      <c r="L116" s="4" t="s">
        <v>490</v>
      </c>
      <c r="M116" s="108" t="str">
        <f t="shared" si="63"/>
        <v/>
      </c>
      <c r="N116" s="90" t="str">
        <f t="shared" si="64"/>
        <v/>
      </c>
    </row>
    <row r="117" spans="1:14" s="4" customFormat="1" ht="42" customHeight="1" x14ac:dyDescent="0.3">
      <c r="A117" s="20" t="s">
        <v>265</v>
      </c>
      <c r="B117" s="6"/>
      <c r="D117" s="15" t="s">
        <v>667</v>
      </c>
      <c r="E117" s="150" t="s">
        <v>725</v>
      </c>
      <c r="F117" s="151"/>
      <c r="G117" s="109" t="s">
        <v>513</v>
      </c>
      <c r="H117" s="109" t="s">
        <v>514</v>
      </c>
      <c r="I117" s="109" t="s">
        <v>515</v>
      </c>
      <c r="J117" s="59" t="s">
        <v>506</v>
      </c>
      <c r="K117" s="57" t="str">
        <f t="shared" ref="K117" si="79">N117</f>
        <v/>
      </c>
      <c r="L117" s="4" t="s">
        <v>490</v>
      </c>
      <c r="M117" s="108" t="str">
        <f t="shared" si="63"/>
        <v/>
      </c>
      <c r="N117" s="90" t="str">
        <f t="shared" si="64"/>
        <v/>
      </c>
    </row>
    <row r="118" spans="1:14" s="4" customFormat="1" ht="30" customHeight="1" x14ac:dyDescent="0.3">
      <c r="A118" s="20" t="s">
        <v>265</v>
      </c>
      <c r="B118" s="6"/>
      <c r="D118" s="55" t="s">
        <v>668</v>
      </c>
      <c r="E118" s="148" t="s">
        <v>726</v>
      </c>
      <c r="F118" s="149"/>
      <c r="G118" s="109" t="s">
        <v>513</v>
      </c>
      <c r="H118" s="109" t="s">
        <v>514</v>
      </c>
      <c r="I118" s="109" t="s">
        <v>515</v>
      </c>
      <c r="J118" s="59" t="s">
        <v>506</v>
      </c>
      <c r="K118" s="57" t="str">
        <f t="shared" ref="K118" si="80">N118</f>
        <v/>
      </c>
      <c r="L118" s="4" t="s">
        <v>490</v>
      </c>
      <c r="M118" s="108" t="str">
        <f t="shared" si="63"/>
        <v/>
      </c>
      <c r="N118" s="90" t="str">
        <f t="shared" si="64"/>
        <v/>
      </c>
    </row>
    <row r="119" spans="1:14" s="4" customFormat="1" ht="20.149999999999999" customHeight="1" x14ac:dyDescent="0.3">
      <c r="A119" s="20" t="s">
        <v>265</v>
      </c>
      <c r="B119" s="6"/>
      <c r="D119" s="15" t="s">
        <v>669</v>
      </c>
      <c r="E119" s="150" t="s">
        <v>727</v>
      </c>
      <c r="F119" s="151"/>
      <c r="G119" s="109" t="s">
        <v>513</v>
      </c>
      <c r="H119" s="109" t="s">
        <v>514</v>
      </c>
      <c r="I119" s="109" t="s">
        <v>515</v>
      </c>
      <c r="J119" s="59" t="s">
        <v>506</v>
      </c>
      <c r="K119" s="57" t="str">
        <f t="shared" ref="K119" si="81">N119</f>
        <v/>
      </c>
      <c r="L119" s="4" t="s">
        <v>490</v>
      </c>
      <c r="M119" s="108" t="str">
        <f t="shared" si="63"/>
        <v/>
      </c>
      <c r="N119" s="90" t="str">
        <f t="shared" si="64"/>
        <v/>
      </c>
    </row>
    <row r="120" spans="1:14" s="4" customFormat="1" ht="42" customHeight="1" x14ac:dyDescent="0.3">
      <c r="A120" s="20" t="s">
        <v>265</v>
      </c>
      <c r="B120" s="6"/>
      <c r="D120" s="55" t="s">
        <v>670</v>
      </c>
      <c r="E120" s="148" t="s">
        <v>728</v>
      </c>
      <c r="F120" s="149"/>
      <c r="G120" s="109" t="s">
        <v>513</v>
      </c>
      <c r="H120" s="109" t="s">
        <v>514</v>
      </c>
      <c r="I120" s="109" t="s">
        <v>515</v>
      </c>
      <c r="J120" s="59" t="s">
        <v>506</v>
      </c>
      <c r="K120" s="57" t="str">
        <f t="shared" ref="K120" si="82">N120</f>
        <v/>
      </c>
      <c r="L120" s="4" t="s">
        <v>490</v>
      </c>
      <c r="M120" s="108" t="str">
        <f t="shared" si="63"/>
        <v/>
      </c>
      <c r="N120" s="90" t="str">
        <f t="shared" si="64"/>
        <v/>
      </c>
    </row>
    <row r="121" spans="1:14" s="4" customFormat="1" ht="20.149999999999999" customHeight="1" x14ac:dyDescent="0.3">
      <c r="A121" s="20" t="s">
        <v>265</v>
      </c>
      <c r="B121" s="6"/>
      <c r="D121" s="15" t="s">
        <v>671</v>
      </c>
      <c r="E121" s="150" t="s">
        <v>729</v>
      </c>
      <c r="F121" s="151"/>
      <c r="G121" s="109" t="s">
        <v>513</v>
      </c>
      <c r="H121" s="109" t="s">
        <v>514</v>
      </c>
      <c r="I121" s="109" t="s">
        <v>515</v>
      </c>
      <c r="J121" s="59" t="s">
        <v>506</v>
      </c>
      <c r="K121" s="57" t="str">
        <f t="shared" ref="K121" si="83">N121</f>
        <v/>
      </c>
      <c r="L121" s="4" t="s">
        <v>490</v>
      </c>
      <c r="M121" s="108" t="str">
        <f t="shared" si="63"/>
        <v/>
      </c>
      <c r="N121" s="90" t="str">
        <f t="shared" si="64"/>
        <v/>
      </c>
    </row>
    <row r="122" spans="1:14" s="4" customFormat="1" ht="42" customHeight="1" x14ac:dyDescent="0.3">
      <c r="A122" s="20" t="s">
        <v>265</v>
      </c>
      <c r="B122" s="6"/>
      <c r="D122" s="55" t="s">
        <v>672</v>
      </c>
      <c r="E122" s="148" t="s">
        <v>730</v>
      </c>
      <c r="F122" s="149"/>
      <c r="G122" s="109" t="s">
        <v>513</v>
      </c>
      <c r="H122" s="109" t="s">
        <v>514</v>
      </c>
      <c r="I122" s="109" t="s">
        <v>515</v>
      </c>
      <c r="J122" s="59" t="s">
        <v>506</v>
      </c>
      <c r="K122" s="57" t="str">
        <f t="shared" ref="K122" si="84">N122</f>
        <v/>
      </c>
      <c r="L122" s="4" t="s">
        <v>490</v>
      </c>
      <c r="M122" s="108" t="str">
        <f t="shared" si="63"/>
        <v/>
      </c>
      <c r="N122" s="90" t="str">
        <f t="shared" si="64"/>
        <v/>
      </c>
    </row>
    <row r="123" spans="1:14" s="4" customFormat="1" ht="30" customHeight="1" x14ac:dyDescent="0.3">
      <c r="A123" s="20" t="s">
        <v>265</v>
      </c>
      <c r="B123" s="6"/>
      <c r="D123" s="15" t="s">
        <v>673</v>
      </c>
      <c r="E123" s="150" t="s">
        <v>731</v>
      </c>
      <c r="F123" s="151"/>
      <c r="G123" s="109" t="s">
        <v>513</v>
      </c>
      <c r="H123" s="109" t="s">
        <v>514</v>
      </c>
      <c r="I123" s="109" t="s">
        <v>515</v>
      </c>
      <c r="J123" s="59" t="s">
        <v>506</v>
      </c>
      <c r="K123" s="57" t="str">
        <f t="shared" ref="K123" si="85">N123</f>
        <v/>
      </c>
      <c r="L123" s="4" t="s">
        <v>490</v>
      </c>
      <c r="M123" s="108" t="str">
        <f t="shared" si="63"/>
        <v/>
      </c>
      <c r="N123" s="90" t="str">
        <f t="shared" si="64"/>
        <v/>
      </c>
    </row>
    <row r="124" spans="1:14" s="4" customFormat="1" ht="30" customHeight="1" x14ac:dyDescent="0.3">
      <c r="A124" s="20" t="s">
        <v>265</v>
      </c>
      <c r="B124" s="6"/>
      <c r="D124" s="55" t="s">
        <v>674</v>
      </c>
      <c r="E124" s="148" t="s">
        <v>732</v>
      </c>
      <c r="F124" s="149"/>
      <c r="G124" s="109" t="s">
        <v>513</v>
      </c>
      <c r="H124" s="109" t="s">
        <v>514</v>
      </c>
      <c r="I124" s="109" t="s">
        <v>515</v>
      </c>
      <c r="J124" s="59" t="s">
        <v>506</v>
      </c>
      <c r="K124" s="57" t="str">
        <f t="shared" ref="K124" si="86">N124</f>
        <v/>
      </c>
      <c r="L124" s="4" t="s">
        <v>490</v>
      </c>
      <c r="M124" s="108" t="str">
        <f t="shared" si="63"/>
        <v/>
      </c>
      <c r="N124" s="90" t="str">
        <f t="shared" si="64"/>
        <v/>
      </c>
    </row>
    <row r="125" spans="1:14" s="4" customFormat="1" ht="42" customHeight="1" x14ac:dyDescent="0.3">
      <c r="A125" s="20" t="s">
        <v>265</v>
      </c>
      <c r="B125" s="6"/>
      <c r="D125" s="15" t="s">
        <v>675</v>
      </c>
      <c r="E125" s="150" t="s">
        <v>733</v>
      </c>
      <c r="F125" s="151"/>
      <c r="G125" s="109" t="s">
        <v>513</v>
      </c>
      <c r="H125" s="109" t="s">
        <v>514</v>
      </c>
      <c r="I125" s="109" t="s">
        <v>515</v>
      </c>
      <c r="J125" s="59" t="s">
        <v>506</v>
      </c>
      <c r="K125" s="57" t="str">
        <f t="shared" ref="K125" si="87">N125</f>
        <v/>
      </c>
      <c r="L125" s="4" t="s">
        <v>490</v>
      </c>
      <c r="M125" s="108" t="str">
        <f t="shared" si="63"/>
        <v/>
      </c>
      <c r="N125" s="90" t="str">
        <f t="shared" si="64"/>
        <v/>
      </c>
    </row>
    <row r="126" spans="1:14" s="4" customFormat="1" ht="20.149999999999999" customHeight="1" x14ac:dyDescent="0.3">
      <c r="A126" s="20" t="s">
        <v>265</v>
      </c>
      <c r="B126" s="6"/>
      <c r="D126" s="55" t="s">
        <v>676</v>
      </c>
      <c r="E126" s="168" t="s">
        <v>734</v>
      </c>
      <c r="F126" s="170"/>
      <c r="G126" s="109" t="s">
        <v>513</v>
      </c>
      <c r="H126" s="109" t="s">
        <v>514</v>
      </c>
      <c r="I126" s="109" t="s">
        <v>515</v>
      </c>
      <c r="J126" s="104" t="s">
        <v>506</v>
      </c>
      <c r="K126" s="105" t="str">
        <f t="shared" ref="K126:K127" si="88">N126</f>
        <v/>
      </c>
      <c r="L126" s="4" t="s">
        <v>490</v>
      </c>
      <c r="M126" s="108" t="str">
        <f t="shared" si="63"/>
        <v/>
      </c>
      <c r="N126" s="90" t="str">
        <f t="shared" si="64"/>
        <v/>
      </c>
    </row>
    <row r="127" spans="1:14" s="4" customFormat="1" ht="30" customHeight="1" x14ac:dyDescent="0.3">
      <c r="A127" s="20"/>
      <c r="B127" s="6"/>
      <c r="D127" s="15" t="s">
        <v>677</v>
      </c>
      <c r="E127" s="166" t="s">
        <v>735</v>
      </c>
      <c r="F127" s="167"/>
      <c r="G127" s="109" t="s">
        <v>513</v>
      </c>
      <c r="H127" s="109" t="s">
        <v>514</v>
      </c>
      <c r="I127" s="109" t="s">
        <v>515</v>
      </c>
      <c r="J127" s="106"/>
      <c r="K127" s="107" t="str">
        <f t="shared" si="88"/>
        <v/>
      </c>
      <c r="L127" s="4" t="s">
        <v>490</v>
      </c>
      <c r="M127" s="108" t="str">
        <f t="shared" si="63"/>
        <v/>
      </c>
      <c r="N127" s="90" t="str">
        <f t="shared" si="64"/>
        <v/>
      </c>
    </row>
    <row r="128" spans="1:14" s="4" customFormat="1" ht="42" customHeight="1" x14ac:dyDescent="0.3">
      <c r="A128" s="20"/>
      <c r="B128" s="6"/>
      <c r="D128" s="55" t="s">
        <v>678</v>
      </c>
      <c r="E128" s="168" t="s">
        <v>736</v>
      </c>
      <c r="F128" s="169"/>
      <c r="G128" s="109" t="s">
        <v>513</v>
      </c>
      <c r="H128" s="109" t="s">
        <v>514</v>
      </c>
      <c r="I128" s="109" t="s">
        <v>515</v>
      </c>
      <c r="J128" s="106"/>
      <c r="K128" s="107" t="str">
        <f t="shared" ref="K128:K129" si="89">N128</f>
        <v/>
      </c>
      <c r="L128" s="4" t="s">
        <v>490</v>
      </c>
      <c r="M128" s="108" t="str">
        <f t="shared" si="63"/>
        <v/>
      </c>
      <c r="N128" s="90" t="str">
        <f t="shared" si="64"/>
        <v/>
      </c>
    </row>
    <row r="129" spans="1:14" s="4" customFormat="1" ht="42" customHeight="1" x14ac:dyDescent="0.3">
      <c r="A129" s="20"/>
      <c r="B129" s="6"/>
      <c r="D129" s="15" t="s">
        <v>679</v>
      </c>
      <c r="E129" s="166" t="s">
        <v>737</v>
      </c>
      <c r="F129" s="167"/>
      <c r="G129" s="109" t="s">
        <v>513</v>
      </c>
      <c r="H129" s="109" t="s">
        <v>514</v>
      </c>
      <c r="I129" s="109" t="s">
        <v>515</v>
      </c>
      <c r="J129" s="106"/>
      <c r="K129" s="107" t="str">
        <f t="shared" si="89"/>
        <v/>
      </c>
      <c r="L129" s="4" t="s">
        <v>490</v>
      </c>
      <c r="M129" s="108" t="str">
        <f t="shared" si="63"/>
        <v/>
      </c>
      <c r="N129" s="90" t="str">
        <f t="shared" si="64"/>
        <v/>
      </c>
    </row>
    <row r="130" spans="1:14" s="4" customFormat="1" ht="30" customHeight="1" x14ac:dyDescent="0.3">
      <c r="A130" s="20"/>
      <c r="B130" s="6"/>
      <c r="D130" s="55" t="s">
        <v>680</v>
      </c>
      <c r="E130" s="168" t="s">
        <v>738</v>
      </c>
      <c r="F130" s="169"/>
      <c r="G130" s="109" t="s">
        <v>513</v>
      </c>
      <c r="H130" s="109" t="s">
        <v>514</v>
      </c>
      <c r="I130" s="109" t="s">
        <v>515</v>
      </c>
      <c r="J130" s="106"/>
      <c r="K130" s="107" t="str">
        <f t="shared" ref="K130:K133" si="90">N130</f>
        <v/>
      </c>
      <c r="L130" s="4" t="s">
        <v>490</v>
      </c>
      <c r="M130" s="108" t="str">
        <f t="shared" si="63"/>
        <v/>
      </c>
      <c r="N130" s="90" t="str">
        <f t="shared" si="64"/>
        <v/>
      </c>
    </row>
    <row r="131" spans="1:14" s="4" customFormat="1" ht="30" customHeight="1" x14ac:dyDescent="0.3">
      <c r="A131" s="20"/>
      <c r="B131" s="6"/>
      <c r="D131" s="15" t="s">
        <v>681</v>
      </c>
      <c r="E131" s="166" t="s">
        <v>739</v>
      </c>
      <c r="F131" s="167"/>
      <c r="G131" s="109" t="s">
        <v>513</v>
      </c>
      <c r="H131" s="109" t="s">
        <v>514</v>
      </c>
      <c r="I131" s="109" t="s">
        <v>515</v>
      </c>
      <c r="J131" s="106"/>
      <c r="K131" s="107" t="str">
        <f t="shared" si="90"/>
        <v/>
      </c>
      <c r="L131" s="4" t="s">
        <v>490</v>
      </c>
      <c r="M131" s="108" t="str">
        <f t="shared" si="63"/>
        <v/>
      </c>
      <c r="N131" s="90" t="str">
        <f t="shared" si="64"/>
        <v/>
      </c>
    </row>
    <row r="132" spans="1:14" s="4" customFormat="1" ht="30" customHeight="1" x14ac:dyDescent="0.3">
      <c r="A132" s="20"/>
      <c r="B132" s="6"/>
      <c r="D132" s="55" t="s">
        <v>682</v>
      </c>
      <c r="E132" s="168" t="s">
        <v>740</v>
      </c>
      <c r="F132" s="169"/>
      <c r="G132" s="109" t="s">
        <v>513</v>
      </c>
      <c r="H132" s="109" t="s">
        <v>514</v>
      </c>
      <c r="I132" s="109" t="s">
        <v>515</v>
      </c>
      <c r="J132" s="106"/>
      <c r="K132" s="107" t="str">
        <f t="shared" si="90"/>
        <v/>
      </c>
      <c r="L132" s="4" t="s">
        <v>490</v>
      </c>
      <c r="M132" s="108" t="str">
        <f t="shared" si="63"/>
        <v/>
      </c>
      <c r="N132" s="90" t="str">
        <f t="shared" si="64"/>
        <v/>
      </c>
    </row>
    <row r="133" spans="1:14" s="4" customFormat="1" ht="42" customHeight="1" x14ac:dyDescent="0.3">
      <c r="A133" s="20"/>
      <c r="B133" s="6"/>
      <c r="D133" s="15" t="s">
        <v>683</v>
      </c>
      <c r="E133" s="166" t="s">
        <v>741</v>
      </c>
      <c r="F133" s="167"/>
      <c r="G133" s="109" t="s">
        <v>513</v>
      </c>
      <c r="H133" s="109" t="s">
        <v>514</v>
      </c>
      <c r="I133" s="109" t="s">
        <v>515</v>
      </c>
      <c r="J133" s="106"/>
      <c r="K133" s="107" t="str">
        <f t="shared" si="90"/>
        <v/>
      </c>
      <c r="L133" s="4" t="s">
        <v>490</v>
      </c>
      <c r="M133" s="108" t="str">
        <f t="shared" si="63"/>
        <v/>
      </c>
      <c r="N133" s="90" t="str">
        <f t="shared" si="64"/>
        <v/>
      </c>
    </row>
    <row r="134" spans="1:14" s="4" customFormat="1" ht="54" customHeight="1" x14ac:dyDescent="0.3">
      <c r="A134" s="20"/>
      <c r="B134" s="6"/>
      <c r="D134" s="55" t="s">
        <v>684</v>
      </c>
      <c r="E134" s="168" t="s">
        <v>742</v>
      </c>
      <c r="F134" s="169"/>
      <c r="G134" s="109" t="s">
        <v>513</v>
      </c>
      <c r="H134" s="109" t="s">
        <v>514</v>
      </c>
      <c r="I134" s="109" t="s">
        <v>515</v>
      </c>
      <c r="J134" s="106"/>
      <c r="K134" s="107" t="str">
        <f t="shared" ref="K134:K141" si="91">N134</f>
        <v/>
      </c>
      <c r="L134" s="4" t="s">
        <v>490</v>
      </c>
      <c r="M134" s="108" t="str">
        <f t="shared" si="63"/>
        <v/>
      </c>
      <c r="N134" s="90" t="str">
        <f t="shared" si="64"/>
        <v/>
      </c>
    </row>
    <row r="135" spans="1:14" s="4" customFormat="1" ht="30" customHeight="1" x14ac:dyDescent="0.3">
      <c r="A135" s="20"/>
      <c r="B135" s="6"/>
      <c r="D135" s="15" t="s">
        <v>685</v>
      </c>
      <c r="E135" s="166" t="s">
        <v>743</v>
      </c>
      <c r="F135" s="167"/>
      <c r="G135" s="109" t="s">
        <v>513</v>
      </c>
      <c r="H135" s="109" t="s">
        <v>514</v>
      </c>
      <c r="I135" s="109" t="s">
        <v>515</v>
      </c>
      <c r="J135" s="106"/>
      <c r="K135" s="107" t="str">
        <f t="shared" si="91"/>
        <v/>
      </c>
      <c r="L135" s="4" t="s">
        <v>490</v>
      </c>
      <c r="M135" s="108" t="str">
        <f t="shared" si="63"/>
        <v/>
      </c>
      <c r="N135" s="90" t="str">
        <f t="shared" si="64"/>
        <v/>
      </c>
    </row>
    <row r="136" spans="1:14" s="4" customFormat="1" ht="20.149999999999999" customHeight="1" x14ac:dyDescent="0.3">
      <c r="A136" s="20"/>
      <c r="B136" s="6"/>
      <c r="D136" s="55" t="s">
        <v>686</v>
      </c>
      <c r="E136" s="168" t="s">
        <v>744</v>
      </c>
      <c r="F136" s="169"/>
      <c r="G136" s="109" t="s">
        <v>513</v>
      </c>
      <c r="H136" s="109" t="s">
        <v>514</v>
      </c>
      <c r="I136" s="109" t="s">
        <v>515</v>
      </c>
      <c r="J136" s="106"/>
      <c r="K136" s="107" t="str">
        <f t="shared" si="91"/>
        <v/>
      </c>
      <c r="L136" s="4" t="s">
        <v>490</v>
      </c>
      <c r="M136" s="108" t="str">
        <f t="shared" si="63"/>
        <v/>
      </c>
      <c r="N136" s="90" t="str">
        <f t="shared" si="64"/>
        <v/>
      </c>
    </row>
    <row r="137" spans="1:14" s="4" customFormat="1" ht="42" customHeight="1" x14ac:dyDescent="0.3">
      <c r="A137" s="20"/>
      <c r="B137" s="6"/>
      <c r="D137" s="15" t="s">
        <v>687</v>
      </c>
      <c r="E137" s="166" t="s">
        <v>745</v>
      </c>
      <c r="F137" s="167"/>
      <c r="G137" s="109" t="s">
        <v>513</v>
      </c>
      <c r="H137" s="109" t="s">
        <v>514</v>
      </c>
      <c r="I137" s="109" t="s">
        <v>515</v>
      </c>
      <c r="J137" s="106"/>
      <c r="K137" s="107" t="str">
        <f t="shared" si="91"/>
        <v/>
      </c>
      <c r="L137" s="4" t="s">
        <v>490</v>
      </c>
      <c r="M137" s="108" t="str">
        <f t="shared" si="63"/>
        <v/>
      </c>
      <c r="N137" s="90" t="str">
        <f t="shared" si="64"/>
        <v/>
      </c>
    </row>
    <row r="138" spans="1:14" s="4" customFormat="1" ht="42" customHeight="1" x14ac:dyDescent="0.3">
      <c r="A138" s="20"/>
      <c r="B138" s="6"/>
      <c r="D138" s="55" t="s">
        <v>688</v>
      </c>
      <c r="E138" s="168" t="s">
        <v>746</v>
      </c>
      <c r="F138" s="169"/>
      <c r="G138" s="109" t="s">
        <v>513</v>
      </c>
      <c r="H138" s="109" t="s">
        <v>514</v>
      </c>
      <c r="I138" s="109" t="s">
        <v>515</v>
      </c>
      <c r="J138" s="106"/>
      <c r="K138" s="107" t="str">
        <f t="shared" si="91"/>
        <v/>
      </c>
      <c r="L138" s="4" t="s">
        <v>490</v>
      </c>
      <c r="M138" s="108" t="str">
        <f t="shared" si="63"/>
        <v/>
      </c>
      <c r="N138" s="90" t="str">
        <f t="shared" si="64"/>
        <v/>
      </c>
    </row>
    <row r="139" spans="1:14" s="4" customFormat="1" ht="30" customHeight="1" x14ac:dyDescent="0.3">
      <c r="A139" s="20"/>
      <c r="B139" s="6"/>
      <c r="D139" s="15" t="s">
        <v>689</v>
      </c>
      <c r="E139" s="166" t="s">
        <v>747</v>
      </c>
      <c r="F139" s="167"/>
      <c r="G139" s="109" t="s">
        <v>513</v>
      </c>
      <c r="H139" s="109" t="s">
        <v>514</v>
      </c>
      <c r="I139" s="109" t="s">
        <v>515</v>
      </c>
      <c r="J139" s="106"/>
      <c r="K139" s="107" t="str">
        <f t="shared" si="91"/>
        <v/>
      </c>
      <c r="L139" s="4" t="s">
        <v>490</v>
      </c>
      <c r="M139" s="108" t="str">
        <f t="shared" si="63"/>
        <v/>
      </c>
      <c r="N139" s="90" t="str">
        <f t="shared" si="64"/>
        <v/>
      </c>
    </row>
    <row r="140" spans="1:14" s="4" customFormat="1" ht="42" customHeight="1" x14ac:dyDescent="0.3">
      <c r="A140" s="20"/>
      <c r="B140" s="6"/>
      <c r="D140" s="55" t="s">
        <v>690</v>
      </c>
      <c r="E140" s="168" t="s">
        <v>748</v>
      </c>
      <c r="F140" s="169"/>
      <c r="G140" s="109" t="s">
        <v>513</v>
      </c>
      <c r="H140" s="109" t="s">
        <v>514</v>
      </c>
      <c r="I140" s="109" t="s">
        <v>515</v>
      </c>
      <c r="J140" s="106"/>
      <c r="K140" s="107" t="str">
        <f t="shared" si="91"/>
        <v/>
      </c>
      <c r="L140" s="4" t="s">
        <v>490</v>
      </c>
      <c r="M140" s="108" t="str">
        <f t="shared" si="63"/>
        <v/>
      </c>
      <c r="N140" s="90" t="str">
        <f t="shared" si="64"/>
        <v/>
      </c>
    </row>
    <row r="141" spans="1:14" s="4" customFormat="1" ht="30" customHeight="1" x14ac:dyDescent="0.3">
      <c r="A141" s="20"/>
      <c r="B141" s="6"/>
      <c r="D141" s="15" t="s">
        <v>691</v>
      </c>
      <c r="E141" s="166" t="s">
        <v>749</v>
      </c>
      <c r="F141" s="167"/>
      <c r="G141" s="109" t="s">
        <v>513</v>
      </c>
      <c r="H141" s="109" t="s">
        <v>514</v>
      </c>
      <c r="I141" s="109" t="s">
        <v>515</v>
      </c>
      <c r="J141" s="106"/>
      <c r="K141" s="107" t="str">
        <f t="shared" si="91"/>
        <v/>
      </c>
      <c r="L141" s="4" t="s">
        <v>490</v>
      </c>
      <c r="M141" s="108" t="str">
        <f t="shared" si="63"/>
        <v/>
      </c>
      <c r="N141" s="90" t="str">
        <f t="shared" si="64"/>
        <v/>
      </c>
    </row>
    <row r="142" spans="1:14" s="4" customFormat="1" ht="30" customHeight="1" x14ac:dyDescent="0.3">
      <c r="A142" s="20"/>
      <c r="B142" s="6"/>
      <c r="D142" s="55" t="s">
        <v>692</v>
      </c>
      <c r="E142" s="168" t="s">
        <v>750</v>
      </c>
      <c r="F142" s="169"/>
      <c r="G142" s="109" t="s">
        <v>513</v>
      </c>
      <c r="H142" s="109" t="s">
        <v>514</v>
      </c>
      <c r="I142" s="109" t="s">
        <v>515</v>
      </c>
      <c r="J142" s="106"/>
      <c r="K142" s="107" t="str">
        <f t="shared" ref="K142:K150" si="92">N142</f>
        <v/>
      </c>
      <c r="L142" s="4" t="s">
        <v>490</v>
      </c>
      <c r="M142" s="108" t="str">
        <f t="shared" si="63"/>
        <v/>
      </c>
      <c r="N142" s="90" t="str">
        <f t="shared" si="64"/>
        <v/>
      </c>
    </row>
    <row r="143" spans="1:14" s="4" customFormat="1" ht="30" customHeight="1" x14ac:dyDescent="0.3">
      <c r="A143" s="20"/>
      <c r="B143" s="6"/>
      <c r="D143" s="15" t="s">
        <v>693</v>
      </c>
      <c r="E143" s="166" t="s">
        <v>751</v>
      </c>
      <c r="F143" s="167"/>
      <c r="G143" s="109" t="s">
        <v>513</v>
      </c>
      <c r="H143" s="109" t="s">
        <v>514</v>
      </c>
      <c r="I143" s="109" t="s">
        <v>515</v>
      </c>
      <c r="J143" s="106"/>
      <c r="K143" s="107" t="str">
        <f t="shared" si="92"/>
        <v/>
      </c>
      <c r="L143" s="4" t="s">
        <v>490</v>
      </c>
      <c r="M143" s="108" t="str">
        <f t="shared" si="63"/>
        <v/>
      </c>
      <c r="N143" s="90" t="str">
        <f t="shared" si="64"/>
        <v/>
      </c>
    </row>
    <row r="144" spans="1:14" s="4" customFormat="1" ht="20.149999999999999" customHeight="1" x14ac:dyDescent="0.3">
      <c r="A144" s="20"/>
      <c r="B144" s="6"/>
      <c r="D144" s="55" t="s">
        <v>694</v>
      </c>
      <c r="E144" s="168" t="s">
        <v>752</v>
      </c>
      <c r="F144" s="169"/>
      <c r="G144" s="109" t="s">
        <v>513</v>
      </c>
      <c r="H144" s="109" t="s">
        <v>514</v>
      </c>
      <c r="I144" s="109" t="s">
        <v>515</v>
      </c>
      <c r="J144" s="106"/>
      <c r="K144" s="107" t="str">
        <f t="shared" si="92"/>
        <v/>
      </c>
      <c r="L144" s="4" t="s">
        <v>490</v>
      </c>
      <c r="M144" s="108" t="str">
        <f t="shared" si="63"/>
        <v/>
      </c>
      <c r="N144" s="90" t="str">
        <f t="shared" si="64"/>
        <v/>
      </c>
    </row>
    <row r="145" spans="1:14" s="4" customFormat="1" ht="30" customHeight="1" x14ac:dyDescent="0.3">
      <c r="A145" s="20"/>
      <c r="B145" s="6"/>
      <c r="D145" s="15" t="s">
        <v>695</v>
      </c>
      <c r="E145" s="166" t="s">
        <v>753</v>
      </c>
      <c r="F145" s="167"/>
      <c r="G145" s="109" t="s">
        <v>513</v>
      </c>
      <c r="H145" s="109" t="s">
        <v>514</v>
      </c>
      <c r="I145" s="109" t="s">
        <v>515</v>
      </c>
      <c r="J145" s="106"/>
      <c r="K145" s="107" t="str">
        <f t="shared" si="92"/>
        <v/>
      </c>
      <c r="L145" s="4" t="s">
        <v>490</v>
      </c>
      <c r="M145" s="108" t="str">
        <f t="shared" si="63"/>
        <v/>
      </c>
      <c r="N145" s="90" t="str">
        <f t="shared" si="64"/>
        <v/>
      </c>
    </row>
    <row r="146" spans="1:14" s="4" customFormat="1" ht="30" customHeight="1" x14ac:dyDescent="0.3">
      <c r="A146" s="20"/>
      <c r="B146" s="6"/>
      <c r="D146" s="55" t="s">
        <v>696</v>
      </c>
      <c r="E146" s="168" t="s">
        <v>754</v>
      </c>
      <c r="F146" s="169"/>
      <c r="G146" s="109" t="s">
        <v>513</v>
      </c>
      <c r="H146" s="109" t="s">
        <v>514</v>
      </c>
      <c r="I146" s="109" t="s">
        <v>515</v>
      </c>
      <c r="J146" s="106"/>
      <c r="K146" s="107" t="str">
        <f t="shared" si="92"/>
        <v/>
      </c>
      <c r="L146" s="4" t="s">
        <v>490</v>
      </c>
      <c r="M146" s="108" t="str">
        <f t="shared" si="63"/>
        <v/>
      </c>
      <c r="N146" s="90" t="str">
        <f t="shared" si="64"/>
        <v/>
      </c>
    </row>
    <row r="147" spans="1:14" s="4" customFormat="1" ht="30" customHeight="1" x14ac:dyDescent="0.3">
      <c r="A147" s="20"/>
      <c r="B147" s="6"/>
      <c r="D147" s="15" t="s">
        <v>697</v>
      </c>
      <c r="E147" s="166" t="s">
        <v>755</v>
      </c>
      <c r="F147" s="167"/>
      <c r="G147" s="109" t="s">
        <v>513</v>
      </c>
      <c r="H147" s="109" t="s">
        <v>514</v>
      </c>
      <c r="I147" s="109" t="s">
        <v>515</v>
      </c>
      <c r="J147" s="106"/>
      <c r="K147" s="107" t="str">
        <f t="shared" si="92"/>
        <v/>
      </c>
      <c r="L147" s="4" t="s">
        <v>490</v>
      </c>
      <c r="M147" s="108" t="str">
        <f t="shared" si="63"/>
        <v/>
      </c>
      <c r="N147" s="90" t="str">
        <f t="shared" si="64"/>
        <v/>
      </c>
    </row>
    <row r="148" spans="1:14" s="4" customFormat="1" ht="30" customHeight="1" x14ac:dyDescent="0.3">
      <c r="A148" s="20"/>
      <c r="B148" s="6"/>
      <c r="D148" s="55" t="s">
        <v>698</v>
      </c>
      <c r="E148" s="168" t="s">
        <v>756</v>
      </c>
      <c r="F148" s="169"/>
      <c r="G148" s="109" t="s">
        <v>513</v>
      </c>
      <c r="H148" s="109" t="s">
        <v>514</v>
      </c>
      <c r="I148" s="109" t="s">
        <v>515</v>
      </c>
      <c r="J148" s="106"/>
      <c r="K148" s="107" t="str">
        <f t="shared" si="92"/>
        <v/>
      </c>
      <c r="L148" s="4" t="s">
        <v>490</v>
      </c>
      <c r="M148" s="108" t="str">
        <f t="shared" si="63"/>
        <v/>
      </c>
      <c r="N148" s="90" t="str">
        <f t="shared" si="64"/>
        <v/>
      </c>
    </row>
    <row r="149" spans="1:14" s="4" customFormat="1" ht="20.149999999999999" customHeight="1" x14ac:dyDescent="0.3">
      <c r="A149" s="20"/>
      <c r="B149" s="6"/>
      <c r="D149" s="15" t="s">
        <v>699</v>
      </c>
      <c r="E149" s="166" t="s">
        <v>757</v>
      </c>
      <c r="F149" s="167"/>
      <c r="G149" s="109" t="s">
        <v>513</v>
      </c>
      <c r="H149" s="109" t="s">
        <v>514</v>
      </c>
      <c r="I149" s="109" t="s">
        <v>515</v>
      </c>
      <c r="J149" s="106"/>
      <c r="K149" s="107" t="str">
        <f t="shared" si="92"/>
        <v/>
      </c>
      <c r="L149" s="4" t="s">
        <v>490</v>
      </c>
      <c r="M149" s="108" t="str">
        <f t="shared" si="63"/>
        <v/>
      </c>
      <c r="N149" s="90" t="str">
        <f t="shared" si="64"/>
        <v/>
      </c>
    </row>
    <row r="150" spans="1:14" s="4" customFormat="1" ht="30" customHeight="1" x14ac:dyDescent="0.3">
      <c r="A150" s="20"/>
      <c r="B150" s="6"/>
      <c r="D150" s="55" t="s">
        <v>700</v>
      </c>
      <c r="E150" s="168" t="s">
        <v>758</v>
      </c>
      <c r="F150" s="169"/>
      <c r="G150" s="109" t="s">
        <v>513</v>
      </c>
      <c r="H150" s="109" t="s">
        <v>514</v>
      </c>
      <c r="I150" s="109" t="s">
        <v>515</v>
      </c>
      <c r="J150" s="106"/>
      <c r="K150" s="107" t="str">
        <f t="shared" si="92"/>
        <v/>
      </c>
      <c r="L150" s="4" t="s">
        <v>490</v>
      </c>
      <c r="M150" s="108" t="str">
        <f t="shared" si="63"/>
        <v/>
      </c>
      <c r="N150" s="90" t="str">
        <f t="shared" si="64"/>
        <v/>
      </c>
    </row>
    <row r="151" spans="1:14" s="4" customFormat="1" ht="42" customHeight="1" x14ac:dyDescent="0.3">
      <c r="A151" s="20"/>
      <c r="B151" s="6"/>
      <c r="D151" s="15" t="s">
        <v>701</v>
      </c>
      <c r="E151" s="166" t="s">
        <v>759</v>
      </c>
      <c r="F151" s="167"/>
      <c r="G151" s="109" t="s">
        <v>513</v>
      </c>
      <c r="H151" s="109" t="s">
        <v>514</v>
      </c>
      <c r="I151" s="109" t="s">
        <v>515</v>
      </c>
      <c r="J151" s="106"/>
      <c r="K151" s="107" t="str">
        <f t="shared" ref="K151:K154" si="93">N151</f>
        <v/>
      </c>
      <c r="L151" s="4" t="s">
        <v>490</v>
      </c>
      <c r="M151" s="108" t="str">
        <f t="shared" si="63"/>
        <v/>
      </c>
      <c r="N151" s="90" t="str">
        <f t="shared" si="64"/>
        <v/>
      </c>
    </row>
    <row r="152" spans="1:14" s="4" customFormat="1" ht="20.149999999999999" customHeight="1" x14ac:dyDescent="0.3">
      <c r="A152" s="20"/>
      <c r="B152" s="6"/>
      <c r="D152" s="55" t="s">
        <v>702</v>
      </c>
      <c r="E152" s="168" t="s">
        <v>760</v>
      </c>
      <c r="F152" s="169"/>
      <c r="G152" s="109" t="s">
        <v>513</v>
      </c>
      <c r="H152" s="109" t="s">
        <v>514</v>
      </c>
      <c r="I152" s="109" t="s">
        <v>515</v>
      </c>
      <c r="J152" s="106"/>
      <c r="K152" s="107" t="str">
        <f t="shared" si="93"/>
        <v/>
      </c>
      <c r="L152" s="4" t="s">
        <v>490</v>
      </c>
      <c r="M152" s="108" t="str">
        <f t="shared" si="63"/>
        <v/>
      </c>
      <c r="N152" s="90" t="str">
        <f t="shared" si="64"/>
        <v/>
      </c>
    </row>
    <row r="153" spans="1:14" s="4" customFormat="1" ht="30" customHeight="1" x14ac:dyDescent="0.3">
      <c r="A153" s="20"/>
      <c r="B153" s="6"/>
      <c r="D153" s="15" t="s">
        <v>703</v>
      </c>
      <c r="E153" s="166" t="s">
        <v>761</v>
      </c>
      <c r="F153" s="167"/>
      <c r="G153" s="109" t="s">
        <v>513</v>
      </c>
      <c r="H153" s="109" t="s">
        <v>514</v>
      </c>
      <c r="I153" s="109" t="s">
        <v>515</v>
      </c>
      <c r="J153" s="106"/>
      <c r="K153" s="107" t="str">
        <f t="shared" si="93"/>
        <v/>
      </c>
      <c r="L153" s="4" t="s">
        <v>490</v>
      </c>
      <c r="M153" s="108" t="str">
        <f t="shared" si="63"/>
        <v/>
      </c>
      <c r="N153" s="90" t="str">
        <f t="shared" si="64"/>
        <v/>
      </c>
    </row>
    <row r="154" spans="1:14" s="4" customFormat="1" ht="30" customHeight="1" x14ac:dyDescent="0.3">
      <c r="A154" s="20"/>
      <c r="B154" s="6"/>
      <c r="D154" s="55" t="s">
        <v>704</v>
      </c>
      <c r="E154" s="168" t="s">
        <v>762</v>
      </c>
      <c r="F154" s="169"/>
      <c r="G154" s="109" t="s">
        <v>513</v>
      </c>
      <c r="H154" s="109" t="s">
        <v>514</v>
      </c>
      <c r="I154" s="109" t="s">
        <v>515</v>
      </c>
      <c r="J154" s="106"/>
      <c r="K154" s="107" t="str">
        <f t="shared" si="93"/>
        <v/>
      </c>
      <c r="L154" s="4" t="s">
        <v>490</v>
      </c>
      <c r="M154" s="108" t="str">
        <f t="shared" si="63"/>
        <v/>
      </c>
      <c r="N154" s="90" t="str">
        <f t="shared" si="64"/>
        <v/>
      </c>
    </row>
    <row r="155" spans="1:14" s="4" customFormat="1" ht="30" customHeight="1" x14ac:dyDescent="0.3">
      <c r="A155" s="20"/>
      <c r="B155" s="6"/>
      <c r="D155" s="15" t="s">
        <v>705</v>
      </c>
      <c r="E155" s="180" t="s">
        <v>763</v>
      </c>
      <c r="F155" s="181"/>
      <c r="G155" s="109" t="s">
        <v>513</v>
      </c>
      <c r="H155" s="109" t="s">
        <v>514</v>
      </c>
      <c r="I155" s="109" t="s">
        <v>515</v>
      </c>
      <c r="J155" s="106"/>
      <c r="K155" s="107" t="str">
        <f t="shared" ref="K155" si="94">N155</f>
        <v/>
      </c>
      <c r="L155" s="4" t="s">
        <v>490</v>
      </c>
      <c r="M155" s="108" t="str">
        <f t="shared" si="63"/>
        <v/>
      </c>
      <c r="N155" s="90" t="str">
        <f t="shared" si="64"/>
        <v/>
      </c>
    </row>
    <row r="156" spans="1:14" s="4" customFormat="1" ht="15" customHeight="1" x14ac:dyDescent="0.3">
      <c r="A156" s="20"/>
      <c r="B156" s="6"/>
      <c r="D156" s="17" t="s">
        <v>1036</v>
      </c>
      <c r="E156" s="18"/>
      <c r="F156" s="18"/>
      <c r="G156" s="18"/>
      <c r="H156" s="18"/>
      <c r="I156" s="18"/>
      <c r="J156" s="18"/>
      <c r="K156" s="23"/>
      <c r="L156" s="46"/>
      <c r="M156" s="108" t="str">
        <f t="shared" ref="M156" si="95">IF(H156="X",2,"")</f>
        <v/>
      </c>
      <c r="N156" s="90" t="str">
        <f t="shared" ref="N156" si="96">IF(H156="X","Por favor justifique su Concepto","")</f>
        <v/>
      </c>
    </row>
    <row r="157" spans="1:14" s="4" customFormat="1" ht="52" customHeight="1" x14ac:dyDescent="0.3">
      <c r="A157" s="20"/>
      <c r="B157" s="6"/>
      <c r="D157" s="15" t="s">
        <v>1037</v>
      </c>
      <c r="E157" s="180" t="s">
        <v>1052</v>
      </c>
      <c r="F157" s="181"/>
      <c r="G157" s="109" t="s">
        <v>513</v>
      </c>
      <c r="H157" s="109" t="s">
        <v>514</v>
      </c>
      <c r="I157" s="109" t="s">
        <v>515</v>
      </c>
      <c r="J157" s="106"/>
      <c r="K157" s="107" t="str">
        <f t="shared" ref="K157" si="97">N157</f>
        <v/>
      </c>
      <c r="L157" s="4" t="s">
        <v>490</v>
      </c>
      <c r="M157" s="108" t="str">
        <f t="shared" ref="M157" si="98">IF(H157="X",2,"")</f>
        <v/>
      </c>
      <c r="N157" s="90" t="str">
        <f t="shared" ref="N157" si="99">IF(H157="X","Por favor justifique su Concepto","")</f>
        <v/>
      </c>
    </row>
    <row r="158" spans="1:14" s="4" customFormat="1" ht="20" customHeight="1" x14ac:dyDescent="0.3">
      <c r="A158" s="20"/>
      <c r="B158" s="6"/>
      <c r="D158" s="55" t="s">
        <v>1038</v>
      </c>
      <c r="E158" s="168" t="s">
        <v>1053</v>
      </c>
      <c r="F158" s="169"/>
      <c r="G158" s="109" t="s">
        <v>513</v>
      </c>
      <c r="H158" s="109" t="s">
        <v>514</v>
      </c>
      <c r="I158" s="109" t="s">
        <v>515</v>
      </c>
      <c r="J158" s="106"/>
      <c r="K158" s="107" t="str">
        <f t="shared" ref="K158" si="100">N158</f>
        <v/>
      </c>
      <c r="L158" s="4" t="s">
        <v>490</v>
      </c>
      <c r="M158" s="108" t="str">
        <f t="shared" ref="M158" si="101">IF(H158="X",2,"")</f>
        <v/>
      </c>
      <c r="N158" s="90" t="str">
        <f t="shared" ref="N158" si="102">IF(H158="X","Por favor justifique su Concepto","")</f>
        <v/>
      </c>
    </row>
    <row r="159" spans="1:14" s="4" customFormat="1" ht="30" customHeight="1" x14ac:dyDescent="0.3">
      <c r="A159" s="20"/>
      <c r="B159" s="6"/>
      <c r="D159" s="15" t="s">
        <v>1039</v>
      </c>
      <c r="E159" s="180" t="s">
        <v>1054</v>
      </c>
      <c r="F159" s="181"/>
      <c r="G159" s="109" t="s">
        <v>513</v>
      </c>
      <c r="H159" s="109" t="s">
        <v>514</v>
      </c>
      <c r="I159" s="109" t="s">
        <v>515</v>
      </c>
      <c r="J159" s="106"/>
      <c r="K159" s="107" t="str">
        <f t="shared" ref="K159" si="103">N159</f>
        <v/>
      </c>
      <c r="L159" s="4" t="s">
        <v>490</v>
      </c>
      <c r="M159" s="108" t="str">
        <f t="shared" ref="M159" si="104">IF(H159="X",2,"")</f>
        <v/>
      </c>
      <c r="N159" s="90" t="str">
        <f t="shared" ref="N159" si="105">IF(H159="X","Por favor justifique su Concepto","")</f>
        <v/>
      </c>
    </row>
    <row r="160" spans="1:14" s="4" customFormat="1" ht="20" customHeight="1" x14ac:dyDescent="0.3">
      <c r="A160" s="20"/>
      <c r="B160" s="6"/>
      <c r="D160" s="55" t="s">
        <v>1040</v>
      </c>
      <c r="E160" s="168" t="s">
        <v>1055</v>
      </c>
      <c r="F160" s="169"/>
      <c r="G160" s="109" t="s">
        <v>513</v>
      </c>
      <c r="H160" s="109" t="s">
        <v>514</v>
      </c>
      <c r="I160" s="109" t="s">
        <v>515</v>
      </c>
      <c r="J160" s="106"/>
      <c r="K160" s="107" t="str">
        <f t="shared" ref="K160" si="106">N160</f>
        <v/>
      </c>
      <c r="L160" s="4" t="s">
        <v>490</v>
      </c>
      <c r="M160" s="108" t="str">
        <f t="shared" ref="M160" si="107">IF(H160="X",2,"")</f>
        <v/>
      </c>
      <c r="N160" s="90" t="str">
        <f t="shared" ref="N160" si="108">IF(H160="X","Por favor justifique su Concepto","")</f>
        <v/>
      </c>
    </row>
    <row r="161" spans="1:14" s="4" customFormat="1" ht="20" customHeight="1" x14ac:dyDescent="0.3">
      <c r="A161" s="20"/>
      <c r="B161" s="6"/>
      <c r="D161" s="15" t="s">
        <v>1041</v>
      </c>
      <c r="E161" s="180" t="s">
        <v>1056</v>
      </c>
      <c r="F161" s="181"/>
      <c r="G161" s="109" t="s">
        <v>513</v>
      </c>
      <c r="H161" s="109" t="s">
        <v>514</v>
      </c>
      <c r="I161" s="109" t="s">
        <v>515</v>
      </c>
      <c r="J161" s="106"/>
      <c r="K161" s="107" t="str">
        <f t="shared" ref="K161" si="109">N161</f>
        <v/>
      </c>
      <c r="L161" s="4" t="s">
        <v>490</v>
      </c>
      <c r="M161" s="108" t="str">
        <f t="shared" ref="M161" si="110">IF(H161="X",2,"")</f>
        <v/>
      </c>
      <c r="N161" s="90" t="str">
        <f t="shared" ref="N161" si="111">IF(H161="X","Por favor justifique su Concepto","")</f>
        <v/>
      </c>
    </row>
    <row r="162" spans="1:14" s="4" customFormat="1" ht="30" customHeight="1" x14ac:dyDescent="0.3">
      <c r="A162" s="20"/>
      <c r="B162" s="6"/>
      <c r="D162" s="55" t="s">
        <v>1042</v>
      </c>
      <c r="E162" s="168" t="s">
        <v>1057</v>
      </c>
      <c r="F162" s="169"/>
      <c r="G162" s="109" t="s">
        <v>513</v>
      </c>
      <c r="H162" s="109" t="s">
        <v>514</v>
      </c>
      <c r="I162" s="109" t="s">
        <v>515</v>
      </c>
      <c r="J162" s="106"/>
      <c r="K162" s="107" t="str">
        <f t="shared" ref="K162" si="112">N162</f>
        <v/>
      </c>
      <c r="L162" s="4" t="s">
        <v>490</v>
      </c>
      <c r="M162" s="108" t="str">
        <f t="shared" ref="M162" si="113">IF(H162="X",2,"")</f>
        <v/>
      </c>
      <c r="N162" s="90" t="str">
        <f t="shared" ref="N162" si="114">IF(H162="X","Por favor justifique su Concepto","")</f>
        <v/>
      </c>
    </row>
    <row r="163" spans="1:14" s="4" customFormat="1" ht="30" customHeight="1" x14ac:dyDescent="0.3">
      <c r="A163" s="20"/>
      <c r="B163" s="6"/>
      <c r="D163" s="15" t="s">
        <v>1043</v>
      </c>
      <c r="E163" s="180" t="s">
        <v>1058</v>
      </c>
      <c r="F163" s="181"/>
      <c r="G163" s="109" t="s">
        <v>513</v>
      </c>
      <c r="H163" s="109" t="s">
        <v>514</v>
      </c>
      <c r="I163" s="109" t="s">
        <v>515</v>
      </c>
      <c r="J163" s="106"/>
      <c r="K163" s="107" t="str">
        <f t="shared" ref="K163" si="115">N163</f>
        <v/>
      </c>
      <c r="L163" s="4" t="s">
        <v>490</v>
      </c>
      <c r="M163" s="108" t="str">
        <f t="shared" ref="M163" si="116">IF(H163="X",2,"")</f>
        <v/>
      </c>
      <c r="N163" s="90" t="str">
        <f t="shared" ref="N163" si="117">IF(H163="X","Por favor justifique su Concepto","")</f>
        <v/>
      </c>
    </row>
    <row r="164" spans="1:14" s="4" customFormat="1" ht="30" customHeight="1" x14ac:dyDescent="0.3">
      <c r="A164" s="20"/>
      <c r="B164" s="6"/>
      <c r="D164" s="55" t="s">
        <v>1044</v>
      </c>
      <c r="E164" s="168" t="s">
        <v>1059</v>
      </c>
      <c r="F164" s="169"/>
      <c r="G164" s="109" t="s">
        <v>513</v>
      </c>
      <c r="H164" s="109" t="s">
        <v>514</v>
      </c>
      <c r="I164" s="109" t="s">
        <v>515</v>
      </c>
      <c r="J164" s="106"/>
      <c r="K164" s="107" t="str">
        <f t="shared" ref="K164" si="118">N164</f>
        <v/>
      </c>
      <c r="L164" s="4" t="s">
        <v>490</v>
      </c>
      <c r="M164" s="108" t="str">
        <f t="shared" ref="M164" si="119">IF(H164="X",2,"")</f>
        <v/>
      </c>
      <c r="N164" s="90" t="str">
        <f t="shared" ref="N164" si="120">IF(H164="X","Por favor justifique su Concepto","")</f>
        <v/>
      </c>
    </row>
    <row r="165" spans="1:14" s="4" customFormat="1" ht="20" customHeight="1" x14ac:dyDescent="0.3">
      <c r="A165" s="20"/>
      <c r="B165" s="6"/>
      <c r="D165" s="15" t="s">
        <v>1045</v>
      </c>
      <c r="E165" s="180" t="s">
        <v>1060</v>
      </c>
      <c r="F165" s="181"/>
      <c r="G165" s="109" t="s">
        <v>513</v>
      </c>
      <c r="H165" s="109" t="s">
        <v>514</v>
      </c>
      <c r="I165" s="109" t="s">
        <v>515</v>
      </c>
      <c r="J165" s="106"/>
      <c r="K165" s="107" t="str">
        <f t="shared" ref="K165" si="121">N165</f>
        <v/>
      </c>
      <c r="L165" s="4" t="s">
        <v>490</v>
      </c>
      <c r="M165" s="108" t="str">
        <f t="shared" ref="M165" si="122">IF(H165="X",2,"")</f>
        <v/>
      </c>
      <c r="N165" s="90" t="str">
        <f t="shared" ref="N165" si="123">IF(H165="X","Por favor justifique su Concepto","")</f>
        <v/>
      </c>
    </row>
    <row r="166" spans="1:14" s="4" customFormat="1" ht="30" customHeight="1" x14ac:dyDescent="0.3">
      <c r="A166" s="20"/>
      <c r="B166" s="6"/>
      <c r="D166" s="55" t="s">
        <v>1046</v>
      </c>
      <c r="E166" s="168" t="s">
        <v>1065</v>
      </c>
      <c r="F166" s="169"/>
      <c r="G166" s="109" t="s">
        <v>513</v>
      </c>
      <c r="H166" s="109" t="s">
        <v>514</v>
      </c>
      <c r="I166" s="109" t="s">
        <v>515</v>
      </c>
      <c r="J166" s="106"/>
      <c r="K166" s="107" t="str">
        <f t="shared" ref="K166" si="124">N166</f>
        <v/>
      </c>
      <c r="L166" s="4" t="s">
        <v>490</v>
      </c>
      <c r="M166" s="108" t="str">
        <f t="shared" ref="M166" si="125">IF(H166="X",2,"")</f>
        <v/>
      </c>
      <c r="N166" s="90" t="str">
        <f t="shared" ref="N166" si="126">IF(H166="X","Por favor justifique su Concepto","")</f>
        <v/>
      </c>
    </row>
    <row r="167" spans="1:14" s="4" customFormat="1" ht="30" customHeight="1" x14ac:dyDescent="0.3">
      <c r="A167" s="20"/>
      <c r="B167" s="6"/>
      <c r="D167" s="15" t="s">
        <v>1047</v>
      </c>
      <c r="E167" s="180" t="s">
        <v>1066</v>
      </c>
      <c r="F167" s="181"/>
      <c r="G167" s="109" t="s">
        <v>513</v>
      </c>
      <c r="H167" s="109" t="s">
        <v>514</v>
      </c>
      <c r="I167" s="109" t="s">
        <v>515</v>
      </c>
      <c r="J167" s="106"/>
      <c r="K167" s="107" t="str">
        <f t="shared" ref="K167" si="127">N167</f>
        <v/>
      </c>
      <c r="L167" s="4" t="s">
        <v>490</v>
      </c>
      <c r="M167" s="108" t="str">
        <f t="shared" ref="M167" si="128">IF(H167="X",2,"")</f>
        <v/>
      </c>
      <c r="N167" s="90" t="str">
        <f t="shared" ref="N167" si="129">IF(H167="X","Por favor justifique su Concepto","")</f>
        <v/>
      </c>
    </row>
    <row r="168" spans="1:14" s="4" customFormat="1" ht="30" customHeight="1" x14ac:dyDescent="0.3">
      <c r="A168" s="20"/>
      <c r="B168" s="6"/>
      <c r="D168" s="55" t="s">
        <v>1048</v>
      </c>
      <c r="E168" s="168" t="s">
        <v>1061</v>
      </c>
      <c r="F168" s="169"/>
      <c r="G168" s="109" t="s">
        <v>513</v>
      </c>
      <c r="H168" s="109" t="s">
        <v>514</v>
      </c>
      <c r="I168" s="109" t="s">
        <v>515</v>
      </c>
      <c r="J168" s="106"/>
      <c r="K168" s="107" t="str">
        <f t="shared" ref="K168" si="130">N168</f>
        <v/>
      </c>
      <c r="L168" s="4" t="s">
        <v>490</v>
      </c>
      <c r="M168" s="108" t="str">
        <f t="shared" ref="M168" si="131">IF(H168="X",2,"")</f>
        <v/>
      </c>
      <c r="N168" s="90" t="str">
        <f t="shared" ref="N168" si="132">IF(H168="X","Por favor justifique su Concepto","")</f>
        <v/>
      </c>
    </row>
    <row r="169" spans="1:14" s="4" customFormat="1" ht="30" customHeight="1" x14ac:dyDescent="0.3">
      <c r="A169" s="20"/>
      <c r="B169" s="6"/>
      <c r="D169" s="15" t="s">
        <v>1049</v>
      </c>
      <c r="E169" s="180" t="s">
        <v>1062</v>
      </c>
      <c r="F169" s="181"/>
      <c r="G169" s="109" t="s">
        <v>513</v>
      </c>
      <c r="H169" s="109" t="s">
        <v>514</v>
      </c>
      <c r="I169" s="109" t="s">
        <v>515</v>
      </c>
      <c r="J169" s="106"/>
      <c r="K169" s="107" t="str">
        <f t="shared" ref="K169" si="133">N169</f>
        <v/>
      </c>
      <c r="L169" s="4" t="s">
        <v>490</v>
      </c>
      <c r="M169" s="108" t="str">
        <f t="shared" ref="M169" si="134">IF(H169="X",2,"")</f>
        <v/>
      </c>
      <c r="N169" s="90" t="str">
        <f t="shared" ref="N169" si="135">IF(H169="X","Por favor justifique su Concepto","")</f>
        <v/>
      </c>
    </row>
    <row r="170" spans="1:14" s="4" customFormat="1" ht="20" customHeight="1" x14ac:dyDescent="0.3">
      <c r="A170" s="20"/>
      <c r="B170" s="6"/>
      <c r="D170" s="55" t="s">
        <v>1050</v>
      </c>
      <c r="E170" s="168" t="s">
        <v>1063</v>
      </c>
      <c r="F170" s="169"/>
      <c r="G170" s="109" t="s">
        <v>513</v>
      </c>
      <c r="H170" s="109" t="s">
        <v>514</v>
      </c>
      <c r="I170" s="109" t="s">
        <v>515</v>
      </c>
      <c r="J170" s="106"/>
      <c r="K170" s="107" t="str">
        <f t="shared" ref="K170" si="136">N170</f>
        <v/>
      </c>
      <c r="L170" s="4" t="s">
        <v>490</v>
      </c>
      <c r="M170" s="108" t="str">
        <f t="shared" ref="M170" si="137">IF(H170="X",2,"")</f>
        <v/>
      </c>
      <c r="N170" s="90" t="str">
        <f t="shared" ref="N170" si="138">IF(H170="X","Por favor justifique su Concepto","")</f>
        <v/>
      </c>
    </row>
    <row r="171" spans="1:14" s="4" customFormat="1" ht="30" customHeight="1" x14ac:dyDescent="0.3">
      <c r="A171" s="20"/>
      <c r="B171" s="6"/>
      <c r="D171" s="15" t="s">
        <v>1051</v>
      </c>
      <c r="E171" s="180" t="s">
        <v>1064</v>
      </c>
      <c r="F171" s="181"/>
      <c r="G171" s="109" t="s">
        <v>513</v>
      </c>
      <c r="H171" s="109" t="s">
        <v>514</v>
      </c>
      <c r="I171" s="109" t="s">
        <v>515</v>
      </c>
      <c r="J171" s="106"/>
      <c r="K171" s="107" t="str">
        <f t="shared" ref="K171" si="139">N171</f>
        <v/>
      </c>
      <c r="L171" s="4" t="s">
        <v>490</v>
      </c>
      <c r="M171" s="108" t="str">
        <f t="shared" ref="M171" si="140">IF(H171="X",2,"")</f>
        <v/>
      </c>
      <c r="N171" s="90" t="str">
        <f t="shared" ref="N171" si="141">IF(H171="X","Por favor justifique su Concepto","")</f>
        <v/>
      </c>
    </row>
    <row r="172" spans="1:14" s="4" customFormat="1" ht="15" customHeight="1" x14ac:dyDescent="0.3">
      <c r="A172" s="20"/>
      <c r="B172" s="6"/>
      <c r="D172" s="17" t="s">
        <v>524</v>
      </c>
      <c r="E172" s="18"/>
      <c r="F172" s="18"/>
      <c r="G172" s="18"/>
      <c r="H172" s="18"/>
      <c r="I172" s="18"/>
      <c r="J172" s="18"/>
      <c r="K172" s="23"/>
      <c r="L172" s="46"/>
      <c r="M172" s="108" t="str">
        <f t="shared" si="63"/>
        <v/>
      </c>
      <c r="N172" s="90" t="str">
        <f t="shared" si="64"/>
        <v/>
      </c>
    </row>
    <row r="173" spans="1:14" s="4" customFormat="1" ht="42" customHeight="1" x14ac:dyDescent="0.3">
      <c r="A173" s="20" t="s">
        <v>265</v>
      </c>
      <c r="B173" s="6"/>
      <c r="D173" s="55" t="s">
        <v>764</v>
      </c>
      <c r="E173" s="148" t="s">
        <v>782</v>
      </c>
      <c r="F173" s="149"/>
      <c r="G173" s="109" t="s">
        <v>513</v>
      </c>
      <c r="H173" s="109" t="s">
        <v>514</v>
      </c>
      <c r="I173" s="109" t="s">
        <v>515</v>
      </c>
      <c r="J173" s="59" t="s">
        <v>506</v>
      </c>
      <c r="K173" s="57" t="str">
        <f t="shared" ref="K173" si="142">N173</f>
        <v/>
      </c>
      <c r="L173" s="4" t="s">
        <v>490</v>
      </c>
      <c r="M173" s="108" t="str">
        <f t="shared" si="63"/>
        <v/>
      </c>
      <c r="N173" s="90" t="str">
        <f t="shared" si="64"/>
        <v/>
      </c>
    </row>
    <row r="174" spans="1:14" s="4" customFormat="1" ht="42" customHeight="1" x14ac:dyDescent="0.3">
      <c r="A174" s="20" t="s">
        <v>265</v>
      </c>
      <c r="B174" s="6"/>
      <c r="D174" s="15" t="s">
        <v>765</v>
      </c>
      <c r="E174" s="150" t="s">
        <v>783</v>
      </c>
      <c r="F174" s="151"/>
      <c r="G174" s="109" t="s">
        <v>513</v>
      </c>
      <c r="H174" s="109" t="s">
        <v>514</v>
      </c>
      <c r="I174" s="109" t="s">
        <v>515</v>
      </c>
      <c r="J174" s="59" t="s">
        <v>506</v>
      </c>
      <c r="K174" s="57" t="str">
        <f t="shared" ref="K174" si="143">N174</f>
        <v/>
      </c>
      <c r="L174" s="4" t="s">
        <v>490</v>
      </c>
      <c r="M174" s="108" t="str">
        <f t="shared" si="63"/>
        <v/>
      </c>
      <c r="N174" s="90" t="str">
        <f t="shared" si="64"/>
        <v/>
      </c>
    </row>
    <row r="175" spans="1:14" s="4" customFormat="1" ht="30" customHeight="1" x14ac:dyDescent="0.3">
      <c r="A175" s="20" t="s">
        <v>265</v>
      </c>
      <c r="B175" s="6"/>
      <c r="D175" s="55" t="s">
        <v>766</v>
      </c>
      <c r="E175" s="148" t="s">
        <v>784</v>
      </c>
      <c r="F175" s="149"/>
      <c r="G175" s="109" t="s">
        <v>513</v>
      </c>
      <c r="H175" s="109" t="s">
        <v>514</v>
      </c>
      <c r="I175" s="109" t="s">
        <v>515</v>
      </c>
      <c r="J175" s="59" t="s">
        <v>506</v>
      </c>
      <c r="K175" s="57" t="str">
        <f t="shared" ref="K175" si="144">N175</f>
        <v/>
      </c>
      <c r="L175" s="4" t="s">
        <v>490</v>
      </c>
      <c r="M175" s="108" t="str">
        <f t="shared" ref="M175:M213" si="145">IF(H175="X",2,"")</f>
        <v/>
      </c>
      <c r="N175" s="90" t="str">
        <f t="shared" ref="N175:N213" si="146">IF(H175="X","Por favor justifique su Concepto","")</f>
        <v/>
      </c>
    </row>
    <row r="176" spans="1:14" s="4" customFormat="1" ht="20.149999999999999" customHeight="1" x14ac:dyDescent="0.3">
      <c r="A176" s="20" t="s">
        <v>265</v>
      </c>
      <c r="B176" s="6"/>
      <c r="D176" s="15" t="s">
        <v>767</v>
      </c>
      <c r="E176" s="150" t="s">
        <v>785</v>
      </c>
      <c r="F176" s="151"/>
      <c r="G176" s="109" t="s">
        <v>513</v>
      </c>
      <c r="H176" s="109" t="s">
        <v>514</v>
      </c>
      <c r="I176" s="109" t="s">
        <v>515</v>
      </c>
      <c r="J176" s="59" t="s">
        <v>506</v>
      </c>
      <c r="K176" s="57" t="str">
        <f t="shared" ref="K176" si="147">N176</f>
        <v/>
      </c>
      <c r="L176" s="4" t="s">
        <v>490</v>
      </c>
      <c r="M176" s="108" t="str">
        <f t="shared" si="145"/>
        <v/>
      </c>
      <c r="N176" s="90" t="str">
        <f t="shared" si="146"/>
        <v/>
      </c>
    </row>
    <row r="177" spans="1:14" s="4" customFormat="1" ht="30" customHeight="1" x14ac:dyDescent="0.3">
      <c r="A177" s="20" t="s">
        <v>265</v>
      </c>
      <c r="B177" s="6"/>
      <c r="D177" s="55" t="s">
        <v>768</v>
      </c>
      <c r="E177" s="148" t="s">
        <v>786</v>
      </c>
      <c r="F177" s="149"/>
      <c r="G177" s="109" t="s">
        <v>513</v>
      </c>
      <c r="H177" s="109" t="s">
        <v>514</v>
      </c>
      <c r="I177" s="109" t="s">
        <v>515</v>
      </c>
      <c r="J177" s="59" t="s">
        <v>506</v>
      </c>
      <c r="K177" s="57" t="str">
        <f t="shared" ref="K177" si="148">N177</f>
        <v/>
      </c>
      <c r="L177" s="4" t="s">
        <v>490</v>
      </c>
      <c r="M177" s="108" t="str">
        <f t="shared" si="145"/>
        <v/>
      </c>
      <c r="N177" s="90" t="str">
        <f t="shared" si="146"/>
        <v/>
      </c>
    </row>
    <row r="178" spans="1:14" s="4" customFormat="1" ht="30" customHeight="1" x14ac:dyDescent="0.3">
      <c r="A178" s="20" t="s">
        <v>265</v>
      </c>
      <c r="B178" s="6"/>
      <c r="D178" s="15" t="s">
        <v>769</v>
      </c>
      <c r="E178" s="150" t="s">
        <v>787</v>
      </c>
      <c r="F178" s="151"/>
      <c r="G178" s="109" t="s">
        <v>513</v>
      </c>
      <c r="H178" s="109" t="s">
        <v>514</v>
      </c>
      <c r="I178" s="109" t="s">
        <v>515</v>
      </c>
      <c r="J178" s="59" t="s">
        <v>506</v>
      </c>
      <c r="K178" s="57" t="str">
        <f t="shared" ref="K178" si="149">N178</f>
        <v/>
      </c>
      <c r="L178" s="4" t="s">
        <v>490</v>
      </c>
      <c r="M178" s="108" t="str">
        <f t="shared" si="145"/>
        <v/>
      </c>
      <c r="N178" s="90" t="str">
        <f t="shared" si="146"/>
        <v/>
      </c>
    </row>
    <row r="179" spans="1:14" s="4" customFormat="1" ht="30" customHeight="1" x14ac:dyDescent="0.3">
      <c r="A179" s="20" t="s">
        <v>265</v>
      </c>
      <c r="B179" s="6"/>
      <c r="D179" s="55" t="s">
        <v>770</v>
      </c>
      <c r="E179" s="148" t="s">
        <v>788</v>
      </c>
      <c r="F179" s="149"/>
      <c r="G179" s="109" t="s">
        <v>513</v>
      </c>
      <c r="H179" s="109" t="s">
        <v>514</v>
      </c>
      <c r="I179" s="109" t="s">
        <v>515</v>
      </c>
      <c r="J179" s="59" t="s">
        <v>506</v>
      </c>
      <c r="K179" s="57" t="str">
        <f t="shared" ref="K179" si="150">N179</f>
        <v/>
      </c>
      <c r="L179" s="4" t="s">
        <v>490</v>
      </c>
      <c r="M179" s="108" t="str">
        <f t="shared" si="145"/>
        <v/>
      </c>
      <c r="N179" s="90" t="str">
        <f t="shared" si="146"/>
        <v/>
      </c>
    </row>
    <row r="180" spans="1:14" s="4" customFormat="1" ht="30" customHeight="1" x14ac:dyDescent="0.3">
      <c r="A180" s="20" t="s">
        <v>265</v>
      </c>
      <c r="B180" s="6"/>
      <c r="D180" s="15" t="s">
        <v>771</v>
      </c>
      <c r="E180" s="150" t="s">
        <v>789</v>
      </c>
      <c r="F180" s="151"/>
      <c r="G180" s="109" t="s">
        <v>513</v>
      </c>
      <c r="H180" s="109" t="s">
        <v>514</v>
      </c>
      <c r="I180" s="109" t="s">
        <v>515</v>
      </c>
      <c r="J180" s="59" t="s">
        <v>506</v>
      </c>
      <c r="K180" s="57" t="str">
        <f t="shared" ref="K180" si="151">N180</f>
        <v/>
      </c>
      <c r="L180" s="4" t="s">
        <v>490</v>
      </c>
      <c r="M180" s="108" t="str">
        <f t="shared" si="145"/>
        <v/>
      </c>
      <c r="N180" s="90" t="str">
        <f t="shared" si="146"/>
        <v/>
      </c>
    </row>
    <row r="181" spans="1:14" s="4" customFormat="1" ht="42" customHeight="1" x14ac:dyDescent="0.3">
      <c r="A181" s="20" t="s">
        <v>265</v>
      </c>
      <c r="B181" s="6"/>
      <c r="D181" s="55" t="s">
        <v>772</v>
      </c>
      <c r="E181" s="148" t="s">
        <v>790</v>
      </c>
      <c r="F181" s="149"/>
      <c r="G181" s="109" t="s">
        <v>513</v>
      </c>
      <c r="H181" s="109" t="s">
        <v>514</v>
      </c>
      <c r="I181" s="109" t="s">
        <v>515</v>
      </c>
      <c r="J181" s="59" t="s">
        <v>506</v>
      </c>
      <c r="K181" s="57" t="str">
        <f t="shared" ref="K181" si="152">N181</f>
        <v/>
      </c>
      <c r="L181" s="4" t="s">
        <v>490</v>
      </c>
      <c r="M181" s="108" t="str">
        <f t="shared" si="145"/>
        <v/>
      </c>
      <c r="N181" s="90" t="str">
        <f t="shared" si="146"/>
        <v/>
      </c>
    </row>
    <row r="182" spans="1:14" s="4" customFormat="1" ht="30" customHeight="1" x14ac:dyDescent="0.3">
      <c r="A182" s="20" t="s">
        <v>265</v>
      </c>
      <c r="B182" s="6"/>
      <c r="D182" s="15" t="s">
        <v>773</v>
      </c>
      <c r="E182" s="150" t="s">
        <v>791</v>
      </c>
      <c r="F182" s="151"/>
      <c r="G182" s="109" t="s">
        <v>513</v>
      </c>
      <c r="H182" s="109" t="s">
        <v>514</v>
      </c>
      <c r="I182" s="109" t="s">
        <v>515</v>
      </c>
      <c r="J182" s="59" t="s">
        <v>506</v>
      </c>
      <c r="K182" s="57" t="str">
        <f t="shared" ref="K182" si="153">N182</f>
        <v/>
      </c>
      <c r="L182" s="4" t="s">
        <v>490</v>
      </c>
      <c r="M182" s="108" t="str">
        <f t="shared" si="145"/>
        <v/>
      </c>
      <c r="N182" s="90" t="str">
        <f t="shared" si="146"/>
        <v/>
      </c>
    </row>
    <row r="183" spans="1:14" s="4" customFormat="1" ht="30" customHeight="1" x14ac:dyDescent="0.3">
      <c r="A183" s="20" t="s">
        <v>265</v>
      </c>
      <c r="B183" s="6"/>
      <c r="D183" s="55" t="s">
        <v>774</v>
      </c>
      <c r="E183" s="148" t="s">
        <v>792</v>
      </c>
      <c r="F183" s="149"/>
      <c r="G183" s="109" t="s">
        <v>513</v>
      </c>
      <c r="H183" s="109" t="s">
        <v>514</v>
      </c>
      <c r="I183" s="109" t="s">
        <v>515</v>
      </c>
      <c r="J183" s="59" t="s">
        <v>506</v>
      </c>
      <c r="K183" s="57" t="str">
        <f t="shared" ref="K183" si="154">N183</f>
        <v/>
      </c>
      <c r="L183" s="4" t="s">
        <v>490</v>
      </c>
      <c r="M183" s="108" t="str">
        <f t="shared" si="145"/>
        <v/>
      </c>
      <c r="N183" s="90" t="str">
        <f t="shared" si="146"/>
        <v/>
      </c>
    </row>
    <row r="184" spans="1:14" s="4" customFormat="1" ht="30" customHeight="1" x14ac:dyDescent="0.3">
      <c r="A184" s="20" t="s">
        <v>265</v>
      </c>
      <c r="B184" s="6"/>
      <c r="D184" s="15" t="s">
        <v>776</v>
      </c>
      <c r="E184" s="150" t="s">
        <v>794</v>
      </c>
      <c r="F184" s="151"/>
      <c r="G184" s="109" t="s">
        <v>513</v>
      </c>
      <c r="H184" s="109" t="s">
        <v>514</v>
      </c>
      <c r="I184" s="109" t="s">
        <v>515</v>
      </c>
      <c r="J184" s="59" t="s">
        <v>506</v>
      </c>
      <c r="K184" s="57" t="str">
        <f t="shared" ref="K184:K185" si="155">N184</f>
        <v/>
      </c>
      <c r="L184" s="4" t="s">
        <v>490</v>
      </c>
      <c r="M184" s="108" t="str">
        <f t="shared" si="145"/>
        <v/>
      </c>
      <c r="N184" s="90" t="str">
        <f t="shared" si="146"/>
        <v/>
      </c>
    </row>
    <row r="185" spans="1:14" s="4" customFormat="1" ht="20.149999999999999" customHeight="1" x14ac:dyDescent="0.3">
      <c r="A185" s="20"/>
      <c r="B185" s="6"/>
      <c r="D185" s="55" t="s">
        <v>778</v>
      </c>
      <c r="E185" s="148" t="s">
        <v>796</v>
      </c>
      <c r="F185" s="149"/>
      <c r="G185" s="109" t="s">
        <v>513</v>
      </c>
      <c r="H185" s="109" t="s">
        <v>514</v>
      </c>
      <c r="I185" s="109" t="s">
        <v>515</v>
      </c>
      <c r="J185" s="59" t="s">
        <v>506</v>
      </c>
      <c r="K185" s="57" t="str">
        <f t="shared" si="155"/>
        <v/>
      </c>
      <c r="L185" s="4" t="s">
        <v>490</v>
      </c>
      <c r="M185" s="108" t="str">
        <f t="shared" ref="M185" si="156">IF(H185="X",2,"")</f>
        <v/>
      </c>
      <c r="N185" s="90" t="str">
        <f t="shared" ref="N185" si="157">IF(H185="X","Por favor justifique su Concepto","")</f>
        <v/>
      </c>
    </row>
    <row r="186" spans="1:14" s="4" customFormat="1" ht="42" customHeight="1" x14ac:dyDescent="0.3">
      <c r="A186" s="20"/>
      <c r="B186" s="6"/>
      <c r="D186" s="15" t="s">
        <v>779</v>
      </c>
      <c r="E186" s="150" t="s">
        <v>797</v>
      </c>
      <c r="F186" s="151"/>
      <c r="G186" s="109" t="s">
        <v>513</v>
      </c>
      <c r="H186" s="109" t="s">
        <v>514</v>
      </c>
      <c r="I186" s="109" t="s">
        <v>515</v>
      </c>
      <c r="J186" s="59" t="s">
        <v>506</v>
      </c>
      <c r="K186" s="57" t="str">
        <f t="shared" ref="K186" si="158">N186</f>
        <v/>
      </c>
      <c r="L186" s="4" t="s">
        <v>490</v>
      </c>
      <c r="M186" s="108" t="str">
        <f t="shared" ref="M186" si="159">IF(H186="X",2,"")</f>
        <v/>
      </c>
      <c r="N186" s="90" t="str">
        <f t="shared" ref="N186" si="160">IF(H186="X","Por favor justifique su Concepto","")</f>
        <v/>
      </c>
    </row>
    <row r="187" spans="1:14" s="4" customFormat="1" ht="42" customHeight="1" x14ac:dyDescent="0.3">
      <c r="A187" s="20"/>
      <c r="B187" s="6"/>
      <c r="D187" s="55" t="s">
        <v>780</v>
      </c>
      <c r="E187" s="148" t="s">
        <v>798</v>
      </c>
      <c r="F187" s="149"/>
      <c r="G187" s="109" t="s">
        <v>513</v>
      </c>
      <c r="H187" s="109" t="s">
        <v>514</v>
      </c>
      <c r="I187" s="109" t="s">
        <v>515</v>
      </c>
      <c r="J187" s="59" t="s">
        <v>506</v>
      </c>
      <c r="K187" s="57" t="str">
        <f t="shared" ref="K187" si="161">N187</f>
        <v/>
      </c>
      <c r="L187" s="4" t="s">
        <v>490</v>
      </c>
      <c r="M187" s="108" t="str">
        <f t="shared" ref="M187" si="162">IF(H187="X",2,"")</f>
        <v/>
      </c>
      <c r="N187" s="90" t="str">
        <f t="shared" ref="N187" si="163">IF(H187="X","Por favor justifique su Concepto","")</f>
        <v/>
      </c>
    </row>
    <row r="188" spans="1:14" s="4" customFormat="1" ht="20" customHeight="1" x14ac:dyDescent="0.3">
      <c r="A188" s="20"/>
      <c r="B188" s="6"/>
      <c r="D188" s="15" t="s">
        <v>781</v>
      </c>
      <c r="E188" s="150" t="s">
        <v>799</v>
      </c>
      <c r="F188" s="151"/>
      <c r="G188" s="109" t="s">
        <v>513</v>
      </c>
      <c r="H188" s="109" t="s">
        <v>514</v>
      </c>
      <c r="I188" s="109" t="s">
        <v>515</v>
      </c>
      <c r="J188" s="59" t="s">
        <v>506</v>
      </c>
      <c r="K188" s="57" t="str">
        <f t="shared" ref="K188" si="164">N188</f>
        <v/>
      </c>
      <c r="L188" s="4" t="s">
        <v>490</v>
      </c>
      <c r="M188" s="108" t="str">
        <f t="shared" ref="M188" si="165">IF(H188="X",2,"")</f>
        <v/>
      </c>
      <c r="N188" s="90" t="str">
        <f t="shared" ref="N188" si="166">IF(H188="X","Por favor justifique su Concepto","")</f>
        <v/>
      </c>
    </row>
    <row r="189" spans="1:14" s="4" customFormat="1" ht="15" customHeight="1" x14ac:dyDescent="0.3">
      <c r="A189" s="20"/>
      <c r="B189" s="6"/>
      <c r="D189" s="17" t="s">
        <v>525</v>
      </c>
      <c r="E189" s="18"/>
      <c r="F189" s="18"/>
      <c r="G189" s="18"/>
      <c r="H189" s="18"/>
      <c r="I189" s="18"/>
      <c r="J189" s="18"/>
      <c r="K189" s="23"/>
      <c r="L189" s="46"/>
      <c r="M189" s="108" t="str">
        <f t="shared" si="145"/>
        <v/>
      </c>
      <c r="N189" s="90" t="str">
        <f t="shared" si="146"/>
        <v/>
      </c>
    </row>
    <row r="190" spans="1:14" s="4" customFormat="1" ht="20.149999999999999" customHeight="1" x14ac:dyDescent="0.3">
      <c r="A190" s="20" t="s">
        <v>265</v>
      </c>
      <c r="B190" s="6"/>
      <c r="D190" s="55" t="s">
        <v>801</v>
      </c>
      <c r="E190" s="148" t="s">
        <v>813</v>
      </c>
      <c r="F190" s="149"/>
      <c r="G190" s="109" t="s">
        <v>513</v>
      </c>
      <c r="H190" s="109" t="s">
        <v>514</v>
      </c>
      <c r="I190" s="109" t="s">
        <v>515</v>
      </c>
      <c r="J190" s="59" t="s">
        <v>506</v>
      </c>
      <c r="K190" s="57" t="str">
        <f t="shared" ref="K190:K201" si="167">N190</f>
        <v/>
      </c>
      <c r="L190" s="4" t="s">
        <v>490</v>
      </c>
      <c r="M190" s="108" t="str">
        <f t="shared" si="145"/>
        <v/>
      </c>
      <c r="N190" s="90" t="str">
        <f t="shared" si="146"/>
        <v/>
      </c>
    </row>
    <row r="191" spans="1:14" s="4" customFormat="1" ht="30" customHeight="1" x14ac:dyDescent="0.3">
      <c r="A191" s="20"/>
      <c r="B191" s="6"/>
      <c r="D191" s="15" t="s">
        <v>802</v>
      </c>
      <c r="E191" s="150" t="s">
        <v>814</v>
      </c>
      <c r="F191" s="151"/>
      <c r="G191" s="109" t="s">
        <v>513</v>
      </c>
      <c r="H191" s="109" t="s">
        <v>514</v>
      </c>
      <c r="I191" s="109" t="s">
        <v>515</v>
      </c>
      <c r="J191" s="59" t="s">
        <v>506</v>
      </c>
      <c r="K191" s="57" t="str">
        <f t="shared" si="167"/>
        <v/>
      </c>
      <c r="L191" s="4" t="s">
        <v>490</v>
      </c>
      <c r="M191" s="108" t="str">
        <f t="shared" si="145"/>
        <v/>
      </c>
      <c r="N191" s="90" t="str">
        <f t="shared" si="146"/>
        <v/>
      </c>
    </row>
    <row r="192" spans="1:14" s="4" customFormat="1" ht="30" customHeight="1" x14ac:dyDescent="0.3">
      <c r="A192" s="20"/>
      <c r="B192" s="6"/>
      <c r="D192" s="55" t="s">
        <v>803</v>
      </c>
      <c r="E192" s="148" t="s">
        <v>815</v>
      </c>
      <c r="F192" s="149"/>
      <c r="G192" s="109" t="s">
        <v>513</v>
      </c>
      <c r="H192" s="109" t="s">
        <v>514</v>
      </c>
      <c r="I192" s="109" t="s">
        <v>515</v>
      </c>
      <c r="J192" s="59" t="s">
        <v>506</v>
      </c>
      <c r="K192" s="57" t="str">
        <f t="shared" si="167"/>
        <v/>
      </c>
      <c r="L192" s="4" t="s">
        <v>490</v>
      </c>
      <c r="M192" s="108" t="str">
        <f t="shared" ref="M192:M201" si="168">IF(H192="X",2,"")</f>
        <v/>
      </c>
      <c r="N192" s="90" t="str">
        <f t="shared" ref="N192:N201" si="169">IF(H192="X","Por favor justifique su Concepto","")</f>
        <v/>
      </c>
    </row>
    <row r="193" spans="1:14" s="4" customFormat="1" ht="42" customHeight="1" x14ac:dyDescent="0.3">
      <c r="A193" s="20"/>
      <c r="B193" s="6"/>
      <c r="D193" s="15" t="s">
        <v>804</v>
      </c>
      <c r="E193" s="150" t="s">
        <v>816</v>
      </c>
      <c r="F193" s="151"/>
      <c r="G193" s="109" t="s">
        <v>513</v>
      </c>
      <c r="H193" s="109" t="s">
        <v>514</v>
      </c>
      <c r="I193" s="109" t="s">
        <v>515</v>
      </c>
      <c r="J193" s="59" t="s">
        <v>506</v>
      </c>
      <c r="K193" s="57" t="str">
        <f t="shared" si="167"/>
        <v/>
      </c>
      <c r="L193" s="4" t="s">
        <v>490</v>
      </c>
      <c r="M193" s="108" t="str">
        <f t="shared" si="168"/>
        <v/>
      </c>
      <c r="N193" s="90" t="str">
        <f t="shared" si="169"/>
        <v/>
      </c>
    </row>
    <row r="194" spans="1:14" s="4" customFormat="1" ht="42" customHeight="1" x14ac:dyDescent="0.3">
      <c r="A194" s="20"/>
      <c r="B194" s="6"/>
      <c r="D194" s="55" t="s">
        <v>805</v>
      </c>
      <c r="E194" s="148" t="s">
        <v>817</v>
      </c>
      <c r="F194" s="149"/>
      <c r="G194" s="109" t="s">
        <v>513</v>
      </c>
      <c r="H194" s="109" t="s">
        <v>514</v>
      </c>
      <c r="I194" s="109" t="s">
        <v>515</v>
      </c>
      <c r="J194" s="59" t="s">
        <v>506</v>
      </c>
      <c r="K194" s="57" t="str">
        <f t="shared" si="167"/>
        <v/>
      </c>
      <c r="L194" s="4" t="s">
        <v>490</v>
      </c>
      <c r="M194" s="108" t="str">
        <f t="shared" si="168"/>
        <v/>
      </c>
      <c r="N194" s="90" t="str">
        <f t="shared" si="169"/>
        <v/>
      </c>
    </row>
    <row r="195" spans="1:14" s="4" customFormat="1" ht="30" customHeight="1" x14ac:dyDescent="0.3">
      <c r="A195" s="20"/>
      <c r="B195" s="6"/>
      <c r="D195" s="15" t="s">
        <v>806</v>
      </c>
      <c r="E195" s="150" t="s">
        <v>818</v>
      </c>
      <c r="F195" s="151"/>
      <c r="G195" s="109" t="s">
        <v>513</v>
      </c>
      <c r="H195" s="109" t="s">
        <v>514</v>
      </c>
      <c r="I195" s="109" t="s">
        <v>515</v>
      </c>
      <c r="J195" s="59" t="s">
        <v>506</v>
      </c>
      <c r="K195" s="57" t="str">
        <f t="shared" si="167"/>
        <v/>
      </c>
      <c r="L195" s="4" t="s">
        <v>490</v>
      </c>
      <c r="M195" s="108" t="str">
        <f t="shared" si="168"/>
        <v/>
      </c>
      <c r="N195" s="90" t="str">
        <f t="shared" si="169"/>
        <v/>
      </c>
    </row>
    <row r="196" spans="1:14" s="4" customFormat="1" ht="30" customHeight="1" x14ac:dyDescent="0.3">
      <c r="A196" s="20"/>
      <c r="B196" s="6"/>
      <c r="D196" s="55" t="s">
        <v>807</v>
      </c>
      <c r="E196" s="148" t="s">
        <v>819</v>
      </c>
      <c r="F196" s="149"/>
      <c r="G196" s="109" t="s">
        <v>513</v>
      </c>
      <c r="H196" s="109" t="s">
        <v>514</v>
      </c>
      <c r="I196" s="109" t="s">
        <v>515</v>
      </c>
      <c r="J196" s="59" t="s">
        <v>506</v>
      </c>
      <c r="K196" s="57" t="str">
        <f t="shared" si="167"/>
        <v/>
      </c>
      <c r="L196" s="4" t="s">
        <v>490</v>
      </c>
      <c r="M196" s="108" t="str">
        <f t="shared" si="168"/>
        <v/>
      </c>
      <c r="N196" s="90" t="str">
        <f t="shared" si="169"/>
        <v/>
      </c>
    </row>
    <row r="197" spans="1:14" s="4" customFormat="1" ht="20.149999999999999" customHeight="1" x14ac:dyDescent="0.3">
      <c r="A197" s="20"/>
      <c r="B197" s="6"/>
      <c r="D197" s="15" t="s">
        <v>808</v>
      </c>
      <c r="E197" s="150" t="s">
        <v>820</v>
      </c>
      <c r="F197" s="151"/>
      <c r="G197" s="109" t="s">
        <v>513</v>
      </c>
      <c r="H197" s="109" t="s">
        <v>514</v>
      </c>
      <c r="I197" s="109" t="s">
        <v>515</v>
      </c>
      <c r="J197" s="59" t="s">
        <v>506</v>
      </c>
      <c r="K197" s="57" t="str">
        <f t="shared" si="167"/>
        <v/>
      </c>
      <c r="L197" s="4" t="s">
        <v>490</v>
      </c>
      <c r="M197" s="108" t="str">
        <f t="shared" si="168"/>
        <v/>
      </c>
      <c r="N197" s="90" t="str">
        <f t="shared" si="169"/>
        <v/>
      </c>
    </row>
    <row r="198" spans="1:14" s="4" customFormat="1" ht="20.149999999999999" customHeight="1" x14ac:dyDescent="0.3">
      <c r="A198" s="20"/>
      <c r="B198" s="6"/>
      <c r="D198" s="55" t="s">
        <v>809</v>
      </c>
      <c r="E198" s="148" t="s">
        <v>821</v>
      </c>
      <c r="F198" s="149"/>
      <c r="G198" s="109" t="s">
        <v>513</v>
      </c>
      <c r="H198" s="109" t="s">
        <v>514</v>
      </c>
      <c r="I198" s="109" t="s">
        <v>515</v>
      </c>
      <c r="J198" s="59" t="s">
        <v>506</v>
      </c>
      <c r="K198" s="57" t="str">
        <f t="shared" si="167"/>
        <v/>
      </c>
      <c r="L198" s="4" t="s">
        <v>490</v>
      </c>
      <c r="M198" s="108" t="str">
        <f t="shared" si="168"/>
        <v/>
      </c>
      <c r="N198" s="90" t="str">
        <f t="shared" si="169"/>
        <v/>
      </c>
    </row>
    <row r="199" spans="1:14" s="4" customFormat="1" ht="20.149999999999999" customHeight="1" x14ac:dyDescent="0.3">
      <c r="A199" s="20"/>
      <c r="B199" s="6"/>
      <c r="D199" s="15" t="s">
        <v>810</v>
      </c>
      <c r="E199" s="150" t="s">
        <v>822</v>
      </c>
      <c r="F199" s="151"/>
      <c r="G199" s="109" t="s">
        <v>513</v>
      </c>
      <c r="H199" s="109" t="s">
        <v>514</v>
      </c>
      <c r="I199" s="109" t="s">
        <v>515</v>
      </c>
      <c r="J199" s="59" t="s">
        <v>506</v>
      </c>
      <c r="K199" s="57" t="str">
        <f t="shared" si="167"/>
        <v/>
      </c>
      <c r="L199" s="4" t="s">
        <v>490</v>
      </c>
      <c r="M199" s="108" t="str">
        <f t="shared" si="168"/>
        <v/>
      </c>
      <c r="N199" s="90" t="str">
        <f t="shared" si="169"/>
        <v/>
      </c>
    </row>
    <row r="200" spans="1:14" s="4" customFormat="1" ht="20.149999999999999" customHeight="1" x14ac:dyDescent="0.3">
      <c r="A200" s="20"/>
      <c r="B200" s="6"/>
      <c r="D200" s="55" t="s">
        <v>811</v>
      </c>
      <c r="E200" s="148" t="s">
        <v>823</v>
      </c>
      <c r="F200" s="149"/>
      <c r="G200" s="109" t="s">
        <v>513</v>
      </c>
      <c r="H200" s="109" t="s">
        <v>514</v>
      </c>
      <c r="I200" s="109" t="s">
        <v>515</v>
      </c>
      <c r="J200" s="59" t="s">
        <v>506</v>
      </c>
      <c r="K200" s="57" t="str">
        <f t="shared" si="167"/>
        <v/>
      </c>
      <c r="L200" s="4" t="s">
        <v>490</v>
      </c>
      <c r="M200" s="108" t="str">
        <f t="shared" si="168"/>
        <v/>
      </c>
      <c r="N200" s="90" t="str">
        <f t="shared" si="169"/>
        <v/>
      </c>
    </row>
    <row r="201" spans="1:14" s="4" customFormat="1" ht="30" customHeight="1" x14ac:dyDescent="0.3">
      <c r="A201" s="20"/>
      <c r="B201" s="6"/>
      <c r="D201" s="15" t="s">
        <v>812</v>
      </c>
      <c r="E201" s="150" t="s">
        <v>824</v>
      </c>
      <c r="F201" s="151"/>
      <c r="G201" s="109" t="s">
        <v>513</v>
      </c>
      <c r="H201" s="109" t="s">
        <v>514</v>
      </c>
      <c r="I201" s="109" t="s">
        <v>515</v>
      </c>
      <c r="J201" s="59" t="s">
        <v>506</v>
      </c>
      <c r="K201" s="57" t="str">
        <f t="shared" si="167"/>
        <v/>
      </c>
      <c r="L201" s="4" t="s">
        <v>490</v>
      </c>
      <c r="M201" s="108" t="str">
        <f t="shared" si="168"/>
        <v/>
      </c>
      <c r="N201" s="90" t="str">
        <f t="shared" si="169"/>
        <v/>
      </c>
    </row>
    <row r="202" spans="1:14" s="4" customFormat="1" ht="30" customHeight="1" x14ac:dyDescent="0.3">
      <c r="A202" s="20"/>
      <c r="B202" s="6"/>
      <c r="D202" s="55" t="s">
        <v>1117</v>
      </c>
      <c r="E202" s="148" t="s">
        <v>1118</v>
      </c>
      <c r="F202" s="149"/>
      <c r="G202" s="109" t="s">
        <v>513</v>
      </c>
      <c r="H202" s="109" t="s">
        <v>514</v>
      </c>
      <c r="I202" s="109" t="s">
        <v>515</v>
      </c>
      <c r="J202" s="59" t="s">
        <v>506</v>
      </c>
      <c r="K202" s="57" t="str">
        <f t="shared" ref="K202" si="170">N202</f>
        <v/>
      </c>
      <c r="L202" s="4" t="s">
        <v>490</v>
      </c>
      <c r="M202" s="108" t="str">
        <f t="shared" ref="M202" si="171">IF(H202="X",2,"")</f>
        <v/>
      </c>
      <c r="N202" s="90" t="str">
        <f t="shared" ref="N202" si="172">IF(H202="X","Por favor justifique su Concepto","")</f>
        <v/>
      </c>
    </row>
    <row r="203" spans="1:14" s="4" customFormat="1" ht="15" customHeight="1" x14ac:dyDescent="0.3">
      <c r="A203" s="20"/>
      <c r="B203" s="6"/>
      <c r="D203" s="17" t="s">
        <v>526</v>
      </c>
      <c r="E203" s="18"/>
      <c r="F203" s="18"/>
      <c r="G203" s="18"/>
      <c r="H203" s="18"/>
      <c r="I203" s="18"/>
      <c r="J203" s="18"/>
      <c r="K203" s="23"/>
      <c r="L203" s="46"/>
      <c r="M203" s="108" t="str">
        <f t="shared" si="145"/>
        <v/>
      </c>
      <c r="N203" s="90" t="str">
        <f t="shared" si="146"/>
        <v/>
      </c>
    </row>
    <row r="204" spans="1:14" s="4" customFormat="1" ht="42" customHeight="1" x14ac:dyDescent="0.3">
      <c r="A204" s="20" t="s">
        <v>265</v>
      </c>
      <c r="B204" s="6"/>
      <c r="D204" s="55" t="s">
        <v>825</v>
      </c>
      <c r="E204" s="148" t="s">
        <v>832</v>
      </c>
      <c r="F204" s="149"/>
      <c r="G204" s="109" t="s">
        <v>513</v>
      </c>
      <c r="H204" s="109" t="s">
        <v>514</v>
      </c>
      <c r="I204" s="109" t="s">
        <v>515</v>
      </c>
      <c r="J204" s="59" t="s">
        <v>506</v>
      </c>
      <c r="K204" s="57" t="str">
        <f t="shared" ref="K204:K210" si="173">N204</f>
        <v/>
      </c>
      <c r="L204" s="4" t="s">
        <v>490</v>
      </c>
      <c r="M204" s="108" t="str">
        <f t="shared" ref="M204:M210" si="174">IF(H204="X",2,"")</f>
        <v/>
      </c>
      <c r="N204" s="90" t="str">
        <f t="shared" ref="N204:N210" si="175">IF(H204="X","Por favor justifique su Concepto","")</f>
        <v/>
      </c>
    </row>
    <row r="205" spans="1:14" s="4" customFormat="1" ht="30" customHeight="1" x14ac:dyDescent="0.3">
      <c r="A205" s="20"/>
      <c r="B205" s="6"/>
      <c r="D205" s="15" t="s">
        <v>826</v>
      </c>
      <c r="E205" s="150" t="s">
        <v>833</v>
      </c>
      <c r="F205" s="151"/>
      <c r="G205" s="109" t="s">
        <v>513</v>
      </c>
      <c r="H205" s="109" t="s">
        <v>514</v>
      </c>
      <c r="I205" s="109" t="s">
        <v>515</v>
      </c>
      <c r="J205" s="59" t="s">
        <v>506</v>
      </c>
      <c r="K205" s="57" t="str">
        <f t="shared" si="173"/>
        <v/>
      </c>
      <c r="L205" s="4" t="s">
        <v>490</v>
      </c>
      <c r="M205" s="108" t="str">
        <f t="shared" si="174"/>
        <v/>
      </c>
      <c r="N205" s="90" t="str">
        <f t="shared" si="175"/>
        <v/>
      </c>
    </row>
    <row r="206" spans="1:14" s="4" customFormat="1" ht="20.149999999999999" customHeight="1" x14ac:dyDescent="0.3">
      <c r="A206" s="20"/>
      <c r="B206" s="6"/>
      <c r="D206" s="55" t="s">
        <v>827</v>
      </c>
      <c r="E206" s="148" t="s">
        <v>834</v>
      </c>
      <c r="F206" s="149"/>
      <c r="G206" s="109" t="s">
        <v>513</v>
      </c>
      <c r="H206" s="109" t="s">
        <v>514</v>
      </c>
      <c r="I206" s="109" t="s">
        <v>515</v>
      </c>
      <c r="J206" s="59" t="s">
        <v>506</v>
      </c>
      <c r="K206" s="57" t="str">
        <f t="shared" si="173"/>
        <v/>
      </c>
      <c r="L206" s="4" t="s">
        <v>490</v>
      </c>
      <c r="M206" s="108" t="str">
        <f t="shared" si="174"/>
        <v/>
      </c>
      <c r="N206" s="90" t="str">
        <f t="shared" si="175"/>
        <v/>
      </c>
    </row>
    <row r="207" spans="1:14" s="4" customFormat="1" ht="20.149999999999999" customHeight="1" x14ac:dyDescent="0.3">
      <c r="A207" s="20"/>
      <c r="B207" s="6"/>
      <c r="D207" s="15" t="s">
        <v>828</v>
      </c>
      <c r="E207" s="150" t="s">
        <v>835</v>
      </c>
      <c r="F207" s="151"/>
      <c r="G207" s="109" t="s">
        <v>513</v>
      </c>
      <c r="H207" s="109" t="s">
        <v>514</v>
      </c>
      <c r="I207" s="109" t="s">
        <v>515</v>
      </c>
      <c r="J207" s="59" t="s">
        <v>506</v>
      </c>
      <c r="K207" s="57" t="str">
        <f t="shared" si="173"/>
        <v/>
      </c>
      <c r="L207" s="4" t="s">
        <v>490</v>
      </c>
      <c r="M207" s="108" t="str">
        <f t="shared" si="174"/>
        <v/>
      </c>
      <c r="N207" s="90" t="str">
        <f t="shared" si="175"/>
        <v/>
      </c>
    </row>
    <row r="208" spans="1:14" s="4" customFormat="1" ht="30" customHeight="1" x14ac:dyDescent="0.3">
      <c r="A208" s="20"/>
      <c r="B208" s="6"/>
      <c r="D208" s="55" t="s">
        <v>829</v>
      </c>
      <c r="E208" s="148" t="s">
        <v>836</v>
      </c>
      <c r="F208" s="149"/>
      <c r="G208" s="109" t="s">
        <v>513</v>
      </c>
      <c r="H208" s="109" t="s">
        <v>514</v>
      </c>
      <c r="I208" s="109" t="s">
        <v>515</v>
      </c>
      <c r="J208" s="59" t="s">
        <v>506</v>
      </c>
      <c r="K208" s="57" t="str">
        <f t="shared" si="173"/>
        <v/>
      </c>
      <c r="L208" s="4" t="s">
        <v>490</v>
      </c>
      <c r="M208" s="108" t="str">
        <f t="shared" si="174"/>
        <v/>
      </c>
      <c r="N208" s="90" t="str">
        <f t="shared" si="175"/>
        <v/>
      </c>
    </row>
    <row r="209" spans="1:14" s="4" customFormat="1" ht="30" customHeight="1" x14ac:dyDescent="0.3">
      <c r="A209" s="20"/>
      <c r="B209" s="6"/>
      <c r="D209" s="15" t="s">
        <v>830</v>
      </c>
      <c r="E209" s="150" t="s">
        <v>837</v>
      </c>
      <c r="F209" s="151"/>
      <c r="G209" s="109" t="s">
        <v>513</v>
      </c>
      <c r="H209" s="109" t="s">
        <v>514</v>
      </c>
      <c r="I209" s="109" t="s">
        <v>515</v>
      </c>
      <c r="J209" s="59" t="s">
        <v>506</v>
      </c>
      <c r="K209" s="57" t="str">
        <f t="shared" si="173"/>
        <v/>
      </c>
      <c r="L209" s="4" t="s">
        <v>490</v>
      </c>
      <c r="M209" s="108" t="str">
        <f t="shared" si="174"/>
        <v/>
      </c>
      <c r="N209" s="90" t="str">
        <f t="shared" si="175"/>
        <v/>
      </c>
    </row>
    <row r="210" spans="1:14" s="4" customFormat="1" ht="30" customHeight="1" x14ac:dyDescent="0.3">
      <c r="A210" s="20"/>
      <c r="B210" s="6"/>
      <c r="D210" s="55" t="s">
        <v>831</v>
      </c>
      <c r="E210" s="148" t="s">
        <v>838</v>
      </c>
      <c r="F210" s="149"/>
      <c r="G210" s="109" t="s">
        <v>513</v>
      </c>
      <c r="H210" s="109" t="s">
        <v>514</v>
      </c>
      <c r="I210" s="109" t="s">
        <v>515</v>
      </c>
      <c r="J210" s="59" t="s">
        <v>506</v>
      </c>
      <c r="K210" s="57" t="str">
        <f t="shared" si="173"/>
        <v/>
      </c>
      <c r="L210" s="4" t="s">
        <v>490</v>
      </c>
      <c r="M210" s="108" t="str">
        <f t="shared" si="174"/>
        <v/>
      </c>
      <c r="N210" s="90" t="str">
        <f t="shared" si="175"/>
        <v/>
      </c>
    </row>
    <row r="211" spans="1:14" s="4" customFormat="1" ht="15" customHeight="1" x14ac:dyDescent="0.3">
      <c r="A211" s="20"/>
      <c r="B211" s="6"/>
      <c r="D211" s="17" t="s">
        <v>529</v>
      </c>
      <c r="E211" s="18"/>
      <c r="F211" s="18"/>
      <c r="G211" s="18"/>
      <c r="H211" s="18"/>
      <c r="I211" s="18"/>
      <c r="J211" s="18"/>
      <c r="K211" s="23"/>
      <c r="L211" s="46"/>
      <c r="M211" s="108"/>
      <c r="N211" s="90"/>
    </row>
    <row r="212" spans="1:14" s="4" customFormat="1" ht="20.149999999999999" customHeight="1" x14ac:dyDescent="0.3">
      <c r="A212" s="20" t="s">
        <v>265</v>
      </c>
      <c r="B212" s="6"/>
      <c r="D212" s="55" t="s">
        <v>839</v>
      </c>
      <c r="E212" s="148" t="s">
        <v>844</v>
      </c>
      <c r="F212" s="149"/>
      <c r="G212" s="109" t="s">
        <v>513</v>
      </c>
      <c r="H212" s="109" t="s">
        <v>514</v>
      </c>
      <c r="I212" s="109" t="s">
        <v>515</v>
      </c>
      <c r="J212" s="59" t="s">
        <v>506</v>
      </c>
      <c r="K212" s="57" t="str">
        <f t="shared" ref="K212:K213" si="176">N212</f>
        <v/>
      </c>
      <c r="L212" s="4" t="s">
        <v>490</v>
      </c>
      <c r="M212" s="108" t="str">
        <f t="shared" si="145"/>
        <v/>
      </c>
      <c r="N212" s="90" t="str">
        <f t="shared" si="146"/>
        <v/>
      </c>
    </row>
    <row r="213" spans="1:14" s="4" customFormat="1" ht="20.149999999999999" customHeight="1" x14ac:dyDescent="0.3">
      <c r="A213" s="20" t="s">
        <v>265</v>
      </c>
      <c r="B213" s="6"/>
      <c r="D213" s="15" t="s">
        <v>840</v>
      </c>
      <c r="E213" s="150" t="s">
        <v>845</v>
      </c>
      <c r="F213" s="151"/>
      <c r="G213" s="109" t="s">
        <v>513</v>
      </c>
      <c r="H213" s="109" t="s">
        <v>514</v>
      </c>
      <c r="I213" s="109" t="s">
        <v>515</v>
      </c>
      <c r="J213" s="59" t="s">
        <v>506</v>
      </c>
      <c r="K213" s="57" t="str">
        <f t="shared" si="176"/>
        <v/>
      </c>
      <c r="L213" s="4" t="s">
        <v>490</v>
      </c>
      <c r="M213" s="108" t="str">
        <f t="shared" si="145"/>
        <v/>
      </c>
      <c r="N213" s="90" t="str">
        <f t="shared" si="146"/>
        <v/>
      </c>
    </row>
    <row r="214" spans="1:14" s="4" customFormat="1" ht="30" customHeight="1" x14ac:dyDescent="0.3">
      <c r="A214" s="20" t="s">
        <v>265</v>
      </c>
      <c r="B214" s="6"/>
      <c r="D214" s="55" t="s">
        <v>841</v>
      </c>
      <c r="E214" s="148" t="s">
        <v>846</v>
      </c>
      <c r="F214" s="149"/>
      <c r="G214" s="109" t="s">
        <v>513</v>
      </c>
      <c r="H214" s="109" t="s">
        <v>514</v>
      </c>
      <c r="I214" s="109" t="s">
        <v>515</v>
      </c>
      <c r="J214" s="59" t="s">
        <v>506</v>
      </c>
      <c r="K214" s="57" t="str">
        <f t="shared" ref="K214" si="177">N214</f>
        <v/>
      </c>
      <c r="L214" s="4" t="s">
        <v>490</v>
      </c>
      <c r="M214" s="108" t="str">
        <f t="shared" ref="M214" si="178">IF(H214="X",2,"")</f>
        <v/>
      </c>
      <c r="N214" s="90" t="str">
        <f t="shared" ref="N214" si="179">IF(H214="X","Por favor justifique su Concepto","")</f>
        <v/>
      </c>
    </row>
    <row r="215" spans="1:14" s="4" customFormat="1" ht="30" customHeight="1" x14ac:dyDescent="0.3">
      <c r="A215" s="20" t="s">
        <v>265</v>
      </c>
      <c r="B215" s="6"/>
      <c r="D215" s="15" t="s">
        <v>842</v>
      </c>
      <c r="E215" s="150" t="s">
        <v>847</v>
      </c>
      <c r="F215" s="151"/>
      <c r="G215" s="109" t="s">
        <v>513</v>
      </c>
      <c r="H215" s="109" t="s">
        <v>514</v>
      </c>
      <c r="I215" s="109" t="s">
        <v>515</v>
      </c>
      <c r="J215" s="59" t="s">
        <v>506</v>
      </c>
      <c r="K215" s="57" t="str">
        <f t="shared" ref="K215" si="180">N215</f>
        <v/>
      </c>
      <c r="L215" s="4" t="s">
        <v>490</v>
      </c>
      <c r="M215" s="108" t="str">
        <f t="shared" ref="M215" si="181">IF(H215="X",2,"")</f>
        <v/>
      </c>
      <c r="N215" s="90" t="str">
        <f t="shared" ref="N215" si="182">IF(H215="X","Por favor justifique su Concepto","")</f>
        <v/>
      </c>
    </row>
    <row r="216" spans="1:14" s="4" customFormat="1" ht="30" customHeight="1" x14ac:dyDescent="0.3">
      <c r="A216" s="20" t="s">
        <v>265</v>
      </c>
      <c r="B216" s="6"/>
      <c r="D216" s="55" t="s">
        <v>843</v>
      </c>
      <c r="E216" s="168" t="s">
        <v>848</v>
      </c>
      <c r="F216" s="170"/>
      <c r="G216" s="109" t="s">
        <v>513</v>
      </c>
      <c r="H216" s="109" t="s">
        <v>514</v>
      </c>
      <c r="I216" s="109" t="s">
        <v>515</v>
      </c>
      <c r="J216" s="59" t="s">
        <v>506</v>
      </c>
      <c r="K216" s="57" t="str">
        <f t="shared" ref="K216" si="183">N216</f>
        <v/>
      </c>
      <c r="L216" s="4" t="s">
        <v>490</v>
      </c>
      <c r="M216" s="108" t="str">
        <f t="shared" ref="M216" si="184">IF(H216="X",2,"")</f>
        <v/>
      </c>
      <c r="N216" s="90" t="str">
        <f t="shared" ref="N216" si="185">IF(H216="X","Por favor justifique su Concepto","")</f>
        <v/>
      </c>
    </row>
    <row r="217" spans="1:14" s="4" customFormat="1" ht="15" customHeight="1" x14ac:dyDescent="0.3">
      <c r="A217" s="20"/>
      <c r="B217" s="6"/>
      <c r="D217" s="17" t="s">
        <v>507</v>
      </c>
      <c r="E217" s="18"/>
      <c r="F217" s="18"/>
      <c r="G217" s="18"/>
      <c r="H217" s="18"/>
      <c r="I217" s="18"/>
      <c r="J217" s="18"/>
      <c r="K217" s="23"/>
      <c r="L217" s="46"/>
      <c r="M217" s="108" t="str">
        <f t="shared" ref="M217:M244" si="186">IF(H217="X",2,"")</f>
        <v/>
      </c>
      <c r="N217" s="90" t="str">
        <f t="shared" ref="N217:N244" si="187">IF(H217="X","Por favor justifique su Concepto","")</f>
        <v/>
      </c>
    </row>
    <row r="218" spans="1:14" s="4" customFormat="1" ht="42" customHeight="1" x14ac:dyDescent="0.3">
      <c r="A218" s="20" t="s">
        <v>265</v>
      </c>
      <c r="B218" s="6"/>
      <c r="D218" s="55" t="s">
        <v>849</v>
      </c>
      <c r="E218" s="148" t="s">
        <v>870</v>
      </c>
      <c r="F218" s="149"/>
      <c r="G218" s="109" t="s">
        <v>513</v>
      </c>
      <c r="H218" s="109" t="s">
        <v>514</v>
      </c>
      <c r="I218" s="109" t="s">
        <v>515</v>
      </c>
      <c r="J218" s="59" t="s">
        <v>506</v>
      </c>
      <c r="K218" s="57" t="str">
        <f t="shared" ref="K218:K220" si="188">N218</f>
        <v/>
      </c>
      <c r="L218" s="4" t="s">
        <v>490</v>
      </c>
      <c r="M218" s="108" t="str">
        <f t="shared" si="186"/>
        <v/>
      </c>
      <c r="N218" s="90" t="str">
        <f t="shared" si="187"/>
        <v/>
      </c>
    </row>
    <row r="219" spans="1:14" s="4" customFormat="1" ht="20.149999999999999" customHeight="1" x14ac:dyDescent="0.3">
      <c r="A219" s="20" t="s">
        <v>265</v>
      </c>
      <c r="B219" s="6"/>
      <c r="D219" s="15" t="s">
        <v>850</v>
      </c>
      <c r="E219" s="150" t="s">
        <v>871</v>
      </c>
      <c r="F219" s="151"/>
      <c r="G219" s="109" t="s">
        <v>513</v>
      </c>
      <c r="H219" s="109" t="s">
        <v>514</v>
      </c>
      <c r="I219" s="109" t="s">
        <v>515</v>
      </c>
      <c r="J219" s="59" t="s">
        <v>506</v>
      </c>
      <c r="K219" s="57" t="str">
        <f t="shared" si="188"/>
        <v/>
      </c>
      <c r="L219" s="4" t="s">
        <v>490</v>
      </c>
      <c r="M219" s="108" t="str">
        <f t="shared" si="186"/>
        <v/>
      </c>
      <c r="N219" s="90" t="str">
        <f t="shared" si="187"/>
        <v/>
      </c>
    </row>
    <row r="220" spans="1:14" s="4" customFormat="1" ht="30" customHeight="1" x14ac:dyDescent="0.3">
      <c r="A220" s="20" t="s">
        <v>265</v>
      </c>
      <c r="B220" s="6"/>
      <c r="D220" s="55" t="s">
        <v>851</v>
      </c>
      <c r="E220" s="148" t="s">
        <v>872</v>
      </c>
      <c r="F220" s="149"/>
      <c r="G220" s="109" t="s">
        <v>513</v>
      </c>
      <c r="H220" s="109" t="s">
        <v>514</v>
      </c>
      <c r="I220" s="109" t="s">
        <v>515</v>
      </c>
      <c r="J220" s="59" t="s">
        <v>506</v>
      </c>
      <c r="K220" s="57" t="str">
        <f t="shared" si="188"/>
        <v/>
      </c>
      <c r="L220" s="4" t="s">
        <v>490</v>
      </c>
      <c r="M220" s="108" t="str">
        <f t="shared" si="186"/>
        <v/>
      </c>
      <c r="N220" s="90" t="str">
        <f t="shared" si="187"/>
        <v/>
      </c>
    </row>
    <row r="221" spans="1:14" s="4" customFormat="1" ht="30" customHeight="1" x14ac:dyDescent="0.3">
      <c r="A221" s="20" t="s">
        <v>265</v>
      </c>
      <c r="B221" s="6"/>
      <c r="D221" s="15" t="s">
        <v>852</v>
      </c>
      <c r="E221" s="150" t="s">
        <v>873</v>
      </c>
      <c r="F221" s="151"/>
      <c r="G221" s="109" t="s">
        <v>513</v>
      </c>
      <c r="H221" s="109" t="s">
        <v>514</v>
      </c>
      <c r="I221" s="109" t="s">
        <v>515</v>
      </c>
      <c r="J221" s="59" t="s">
        <v>506</v>
      </c>
      <c r="K221" s="57" t="str">
        <f t="shared" ref="K221" si="189">N221</f>
        <v/>
      </c>
      <c r="L221" s="4" t="s">
        <v>490</v>
      </c>
      <c r="M221" s="108" t="str">
        <f t="shared" ref="M221" si="190">IF(H221="X",2,"")</f>
        <v/>
      </c>
      <c r="N221" s="90" t="str">
        <f t="shared" ref="N221" si="191">IF(H221="X","Por favor justifique su Concepto","")</f>
        <v/>
      </c>
    </row>
    <row r="222" spans="1:14" s="4" customFormat="1" ht="30" customHeight="1" x14ac:dyDescent="0.3">
      <c r="A222" s="20" t="s">
        <v>265</v>
      </c>
      <c r="B222" s="6"/>
      <c r="D222" s="55" t="s">
        <v>853</v>
      </c>
      <c r="E222" s="148" t="s">
        <v>874</v>
      </c>
      <c r="F222" s="149"/>
      <c r="G222" s="109" t="s">
        <v>513</v>
      </c>
      <c r="H222" s="109" t="s">
        <v>514</v>
      </c>
      <c r="I222" s="109" t="s">
        <v>515</v>
      </c>
      <c r="J222" s="59" t="s">
        <v>506</v>
      </c>
      <c r="K222" s="57" t="str">
        <f t="shared" ref="K222" si="192">N222</f>
        <v/>
      </c>
      <c r="L222" s="4" t="s">
        <v>490</v>
      </c>
      <c r="M222" s="108" t="str">
        <f t="shared" ref="M222" si="193">IF(H222="X",2,"")</f>
        <v/>
      </c>
      <c r="N222" s="90" t="str">
        <f t="shared" ref="N222" si="194">IF(H222="X","Por favor justifique su Concepto","")</f>
        <v/>
      </c>
    </row>
    <row r="223" spans="1:14" s="4" customFormat="1" ht="30" customHeight="1" x14ac:dyDescent="0.3">
      <c r="A223" s="20" t="s">
        <v>265</v>
      </c>
      <c r="B223" s="6"/>
      <c r="D223" s="15" t="s">
        <v>854</v>
      </c>
      <c r="E223" s="150" t="s">
        <v>875</v>
      </c>
      <c r="F223" s="151"/>
      <c r="G223" s="109" t="s">
        <v>513</v>
      </c>
      <c r="H223" s="109" t="s">
        <v>514</v>
      </c>
      <c r="I223" s="109" t="s">
        <v>515</v>
      </c>
      <c r="J223" s="59" t="s">
        <v>506</v>
      </c>
      <c r="K223" s="57" t="str">
        <f t="shared" ref="K223" si="195">N223</f>
        <v/>
      </c>
      <c r="L223" s="4" t="s">
        <v>490</v>
      </c>
      <c r="M223" s="108" t="str">
        <f t="shared" ref="M223" si="196">IF(H223="X",2,"")</f>
        <v/>
      </c>
      <c r="N223" s="90" t="str">
        <f t="shared" ref="N223" si="197">IF(H223="X","Por favor justifique su Concepto","")</f>
        <v/>
      </c>
    </row>
    <row r="224" spans="1:14" s="4" customFormat="1" ht="42" customHeight="1" x14ac:dyDescent="0.3">
      <c r="A224" s="20" t="s">
        <v>265</v>
      </c>
      <c r="B224" s="6"/>
      <c r="D224" s="55" t="s">
        <v>855</v>
      </c>
      <c r="E224" s="148" t="s">
        <v>876</v>
      </c>
      <c r="F224" s="149"/>
      <c r="G224" s="109" t="s">
        <v>513</v>
      </c>
      <c r="H224" s="109" t="s">
        <v>514</v>
      </c>
      <c r="I224" s="109" t="s">
        <v>515</v>
      </c>
      <c r="J224" s="59" t="s">
        <v>506</v>
      </c>
      <c r="K224" s="57" t="str">
        <f t="shared" ref="K224" si="198">N224</f>
        <v/>
      </c>
      <c r="L224" s="4" t="s">
        <v>490</v>
      </c>
      <c r="M224" s="108" t="str">
        <f t="shared" ref="M224" si="199">IF(H224="X",2,"")</f>
        <v/>
      </c>
      <c r="N224" s="90" t="str">
        <f t="shared" ref="N224" si="200">IF(H224="X","Por favor justifique su Concepto","")</f>
        <v/>
      </c>
    </row>
    <row r="225" spans="1:14" s="4" customFormat="1" ht="42" customHeight="1" x14ac:dyDescent="0.3">
      <c r="A225" s="20" t="s">
        <v>265</v>
      </c>
      <c r="B225" s="6"/>
      <c r="D225" s="15" t="s">
        <v>856</v>
      </c>
      <c r="E225" s="150" t="s">
        <v>877</v>
      </c>
      <c r="F225" s="151"/>
      <c r="G225" s="109" t="s">
        <v>513</v>
      </c>
      <c r="H225" s="109" t="s">
        <v>514</v>
      </c>
      <c r="I225" s="109" t="s">
        <v>515</v>
      </c>
      <c r="J225" s="59" t="s">
        <v>506</v>
      </c>
      <c r="K225" s="57" t="str">
        <f t="shared" ref="K225" si="201">N225</f>
        <v/>
      </c>
      <c r="L225" s="4" t="s">
        <v>490</v>
      </c>
      <c r="M225" s="108" t="str">
        <f t="shared" ref="M225" si="202">IF(H225="X",2,"")</f>
        <v/>
      </c>
      <c r="N225" s="90" t="str">
        <f t="shared" ref="N225" si="203">IF(H225="X","Por favor justifique su Concepto","")</f>
        <v/>
      </c>
    </row>
    <row r="226" spans="1:14" s="4" customFormat="1" ht="20.149999999999999" customHeight="1" x14ac:dyDescent="0.3">
      <c r="A226" s="20" t="s">
        <v>265</v>
      </c>
      <c r="B226" s="6"/>
      <c r="D226" s="55" t="s">
        <v>857</v>
      </c>
      <c r="E226" s="148" t="s">
        <v>878</v>
      </c>
      <c r="F226" s="149"/>
      <c r="G226" s="109" t="s">
        <v>513</v>
      </c>
      <c r="H226" s="109" t="s">
        <v>514</v>
      </c>
      <c r="I226" s="109" t="s">
        <v>515</v>
      </c>
      <c r="J226" s="59" t="s">
        <v>506</v>
      </c>
      <c r="K226" s="57" t="str">
        <f t="shared" ref="K226" si="204">N226</f>
        <v/>
      </c>
      <c r="L226" s="4" t="s">
        <v>490</v>
      </c>
      <c r="M226" s="108" t="str">
        <f t="shared" ref="M226" si="205">IF(H226="X",2,"")</f>
        <v/>
      </c>
      <c r="N226" s="90" t="str">
        <f t="shared" ref="N226" si="206">IF(H226="X","Por favor justifique su Concepto","")</f>
        <v/>
      </c>
    </row>
    <row r="227" spans="1:14" s="4" customFormat="1" ht="30" customHeight="1" x14ac:dyDescent="0.3">
      <c r="A227" s="20" t="s">
        <v>265</v>
      </c>
      <c r="B227" s="6"/>
      <c r="D227" s="15" t="s">
        <v>858</v>
      </c>
      <c r="E227" s="150" t="s">
        <v>879</v>
      </c>
      <c r="F227" s="151"/>
      <c r="G227" s="109" t="s">
        <v>513</v>
      </c>
      <c r="H227" s="109" t="s">
        <v>514</v>
      </c>
      <c r="I227" s="109" t="s">
        <v>515</v>
      </c>
      <c r="J227" s="59" t="s">
        <v>506</v>
      </c>
      <c r="K227" s="57" t="str">
        <f t="shared" ref="K227" si="207">N227</f>
        <v/>
      </c>
      <c r="L227" s="4" t="s">
        <v>490</v>
      </c>
      <c r="M227" s="108" t="str">
        <f t="shared" ref="M227" si="208">IF(H227="X",2,"")</f>
        <v/>
      </c>
      <c r="N227" s="90" t="str">
        <f t="shared" ref="N227" si="209">IF(H227="X","Por favor justifique su Concepto","")</f>
        <v/>
      </c>
    </row>
    <row r="228" spans="1:14" s="4" customFormat="1" ht="30" customHeight="1" x14ac:dyDescent="0.3">
      <c r="A228" s="20" t="s">
        <v>265</v>
      </c>
      <c r="B228" s="6"/>
      <c r="D228" s="55" t="s">
        <v>859</v>
      </c>
      <c r="E228" s="148" t="s">
        <v>880</v>
      </c>
      <c r="F228" s="149"/>
      <c r="G228" s="109" t="s">
        <v>513</v>
      </c>
      <c r="H228" s="109" t="s">
        <v>514</v>
      </c>
      <c r="I228" s="109" t="s">
        <v>515</v>
      </c>
      <c r="J228" s="59" t="s">
        <v>506</v>
      </c>
      <c r="K228" s="57" t="str">
        <f t="shared" ref="K228" si="210">N228</f>
        <v/>
      </c>
      <c r="L228" s="4" t="s">
        <v>490</v>
      </c>
      <c r="M228" s="108" t="str">
        <f t="shared" ref="M228" si="211">IF(H228="X",2,"")</f>
        <v/>
      </c>
      <c r="N228" s="90" t="str">
        <f t="shared" ref="N228" si="212">IF(H228="X","Por favor justifique su Concepto","")</f>
        <v/>
      </c>
    </row>
    <row r="229" spans="1:14" s="4" customFormat="1" ht="42" customHeight="1" x14ac:dyDescent="0.3">
      <c r="A229" s="20" t="s">
        <v>265</v>
      </c>
      <c r="B229" s="6"/>
      <c r="D229" s="15" t="s">
        <v>860</v>
      </c>
      <c r="E229" s="150" t="s">
        <v>881</v>
      </c>
      <c r="F229" s="151"/>
      <c r="G229" s="109" t="s">
        <v>513</v>
      </c>
      <c r="H229" s="109" t="s">
        <v>514</v>
      </c>
      <c r="I229" s="109" t="s">
        <v>515</v>
      </c>
      <c r="J229" s="59" t="s">
        <v>506</v>
      </c>
      <c r="K229" s="57" t="str">
        <f t="shared" ref="K229" si="213">N229</f>
        <v/>
      </c>
      <c r="L229" s="4" t="s">
        <v>490</v>
      </c>
      <c r="M229" s="108" t="str">
        <f t="shared" ref="M229" si="214">IF(H229="X",2,"")</f>
        <v/>
      </c>
      <c r="N229" s="90" t="str">
        <f t="shared" ref="N229" si="215">IF(H229="X","Por favor justifique su Concepto","")</f>
        <v/>
      </c>
    </row>
    <row r="230" spans="1:14" s="4" customFormat="1" ht="30" customHeight="1" x14ac:dyDescent="0.3">
      <c r="A230" s="20" t="s">
        <v>265</v>
      </c>
      <c r="B230" s="6"/>
      <c r="D230" s="55" t="s">
        <v>861</v>
      </c>
      <c r="E230" s="148" t="s">
        <v>882</v>
      </c>
      <c r="F230" s="149"/>
      <c r="G230" s="109" t="s">
        <v>513</v>
      </c>
      <c r="H230" s="109" t="s">
        <v>514</v>
      </c>
      <c r="I230" s="109" t="s">
        <v>515</v>
      </c>
      <c r="J230" s="59" t="s">
        <v>506</v>
      </c>
      <c r="K230" s="57" t="str">
        <f t="shared" ref="K230" si="216">N230</f>
        <v/>
      </c>
      <c r="L230" s="4" t="s">
        <v>490</v>
      </c>
      <c r="M230" s="108" t="str">
        <f t="shared" ref="M230" si="217">IF(H230="X",2,"")</f>
        <v/>
      </c>
      <c r="N230" s="90" t="str">
        <f t="shared" ref="N230" si="218">IF(H230="X","Por favor justifique su Concepto","")</f>
        <v/>
      </c>
    </row>
    <row r="231" spans="1:14" s="4" customFormat="1" ht="30" customHeight="1" x14ac:dyDescent="0.3">
      <c r="A231" s="20" t="s">
        <v>265</v>
      </c>
      <c r="B231" s="6"/>
      <c r="D231" s="15" t="s">
        <v>862</v>
      </c>
      <c r="E231" s="150" t="s">
        <v>883</v>
      </c>
      <c r="F231" s="151"/>
      <c r="G231" s="109" t="s">
        <v>513</v>
      </c>
      <c r="H231" s="109" t="s">
        <v>514</v>
      </c>
      <c r="I231" s="109" t="s">
        <v>515</v>
      </c>
      <c r="J231" s="59" t="s">
        <v>506</v>
      </c>
      <c r="K231" s="57" t="str">
        <f t="shared" ref="K231" si="219">N231</f>
        <v/>
      </c>
      <c r="L231" s="4" t="s">
        <v>490</v>
      </c>
      <c r="M231" s="108" t="str">
        <f t="shared" ref="M231" si="220">IF(H231="X",2,"")</f>
        <v/>
      </c>
      <c r="N231" s="90" t="str">
        <f t="shared" ref="N231" si="221">IF(H231="X","Por favor justifique su Concepto","")</f>
        <v/>
      </c>
    </row>
    <row r="232" spans="1:14" s="4" customFormat="1" ht="20.149999999999999" customHeight="1" x14ac:dyDescent="0.3">
      <c r="A232" s="20" t="s">
        <v>265</v>
      </c>
      <c r="B232" s="6"/>
      <c r="D232" s="55" t="s">
        <v>863</v>
      </c>
      <c r="E232" s="148" t="s">
        <v>884</v>
      </c>
      <c r="F232" s="149"/>
      <c r="G232" s="109" t="s">
        <v>513</v>
      </c>
      <c r="H232" s="109" t="s">
        <v>514</v>
      </c>
      <c r="I232" s="109" t="s">
        <v>515</v>
      </c>
      <c r="J232" s="59" t="s">
        <v>506</v>
      </c>
      <c r="K232" s="57" t="str">
        <f t="shared" ref="K232" si="222">N232</f>
        <v/>
      </c>
      <c r="L232" s="4" t="s">
        <v>490</v>
      </c>
      <c r="M232" s="108" t="str">
        <f t="shared" ref="M232" si="223">IF(H232="X",2,"")</f>
        <v/>
      </c>
      <c r="N232" s="90" t="str">
        <f t="shared" ref="N232" si="224">IF(H232="X","Por favor justifique su Concepto","")</f>
        <v/>
      </c>
    </row>
    <row r="233" spans="1:14" s="4" customFormat="1" ht="20.149999999999999" customHeight="1" x14ac:dyDescent="0.3">
      <c r="A233" s="20" t="s">
        <v>265</v>
      </c>
      <c r="B233" s="6"/>
      <c r="D233" s="15" t="s">
        <v>864</v>
      </c>
      <c r="E233" s="150" t="s">
        <v>885</v>
      </c>
      <c r="F233" s="151"/>
      <c r="G233" s="109" t="s">
        <v>513</v>
      </c>
      <c r="H233" s="109" t="s">
        <v>514</v>
      </c>
      <c r="I233" s="109" t="s">
        <v>515</v>
      </c>
      <c r="J233" s="59" t="s">
        <v>506</v>
      </c>
      <c r="K233" s="57" t="str">
        <f t="shared" ref="K233" si="225">N233</f>
        <v/>
      </c>
      <c r="L233" s="4" t="s">
        <v>490</v>
      </c>
      <c r="M233" s="108" t="str">
        <f t="shared" ref="M233" si="226">IF(H233="X",2,"")</f>
        <v/>
      </c>
      <c r="N233" s="90" t="str">
        <f t="shared" ref="N233" si="227">IF(H233="X","Por favor justifique su Concepto","")</f>
        <v/>
      </c>
    </row>
    <row r="234" spans="1:14" s="4" customFormat="1" ht="30" customHeight="1" x14ac:dyDescent="0.3">
      <c r="A234" s="20" t="s">
        <v>265</v>
      </c>
      <c r="B234" s="6"/>
      <c r="D234" s="55" t="s">
        <v>865</v>
      </c>
      <c r="E234" s="148" t="s">
        <v>886</v>
      </c>
      <c r="F234" s="149"/>
      <c r="G234" s="109" t="s">
        <v>513</v>
      </c>
      <c r="H234" s="109" t="s">
        <v>514</v>
      </c>
      <c r="I234" s="109" t="s">
        <v>515</v>
      </c>
      <c r="J234" s="59" t="s">
        <v>506</v>
      </c>
      <c r="K234" s="57" t="str">
        <f t="shared" ref="K234" si="228">N234</f>
        <v/>
      </c>
      <c r="L234" s="4" t="s">
        <v>490</v>
      </c>
      <c r="M234" s="108" t="str">
        <f t="shared" ref="M234" si="229">IF(H234="X",2,"")</f>
        <v/>
      </c>
      <c r="N234" s="90" t="str">
        <f t="shared" ref="N234" si="230">IF(H234="X","Por favor justifique su Concepto","")</f>
        <v/>
      </c>
    </row>
    <row r="235" spans="1:14" s="4" customFormat="1" ht="30" customHeight="1" x14ac:dyDescent="0.3">
      <c r="A235" s="20" t="s">
        <v>265</v>
      </c>
      <c r="B235" s="6"/>
      <c r="D235" s="15" t="s">
        <v>866</v>
      </c>
      <c r="E235" s="150" t="s">
        <v>887</v>
      </c>
      <c r="F235" s="151"/>
      <c r="G235" s="109" t="s">
        <v>513</v>
      </c>
      <c r="H235" s="109" t="s">
        <v>514</v>
      </c>
      <c r="I235" s="109" t="s">
        <v>515</v>
      </c>
      <c r="J235" s="59" t="s">
        <v>506</v>
      </c>
      <c r="K235" s="57" t="str">
        <f t="shared" ref="K235" si="231">N235</f>
        <v/>
      </c>
      <c r="L235" s="4" t="s">
        <v>490</v>
      </c>
      <c r="M235" s="108" t="str">
        <f t="shared" ref="M235" si="232">IF(H235="X",2,"")</f>
        <v/>
      </c>
      <c r="N235" s="90" t="str">
        <f t="shared" ref="N235" si="233">IF(H235="X","Por favor justifique su Concepto","")</f>
        <v/>
      </c>
    </row>
    <row r="236" spans="1:14" s="4" customFormat="1" ht="30" customHeight="1" x14ac:dyDescent="0.3">
      <c r="A236" s="20" t="s">
        <v>265</v>
      </c>
      <c r="B236" s="6"/>
      <c r="D236" s="55" t="s">
        <v>867</v>
      </c>
      <c r="E236" s="148" t="s">
        <v>888</v>
      </c>
      <c r="F236" s="149"/>
      <c r="G236" s="109" t="s">
        <v>513</v>
      </c>
      <c r="H236" s="109" t="s">
        <v>514</v>
      </c>
      <c r="I236" s="109" t="s">
        <v>515</v>
      </c>
      <c r="J236" s="59" t="s">
        <v>506</v>
      </c>
      <c r="K236" s="57" t="str">
        <f t="shared" ref="K236" si="234">N236</f>
        <v/>
      </c>
      <c r="L236" s="4" t="s">
        <v>490</v>
      </c>
      <c r="M236" s="108" t="str">
        <f t="shared" ref="M236" si="235">IF(H236="X",2,"")</f>
        <v/>
      </c>
      <c r="N236" s="90" t="str">
        <f t="shared" ref="N236" si="236">IF(H236="X","Por favor justifique su Concepto","")</f>
        <v/>
      </c>
    </row>
    <row r="237" spans="1:14" s="4" customFormat="1" ht="20.149999999999999" customHeight="1" x14ac:dyDescent="0.3">
      <c r="A237" s="20" t="s">
        <v>265</v>
      </c>
      <c r="B237" s="6"/>
      <c r="D237" s="15" t="s">
        <v>868</v>
      </c>
      <c r="E237" s="150" t="s">
        <v>889</v>
      </c>
      <c r="F237" s="151"/>
      <c r="G237" s="109" t="s">
        <v>513</v>
      </c>
      <c r="H237" s="109" t="s">
        <v>514</v>
      </c>
      <c r="I237" s="109" t="s">
        <v>515</v>
      </c>
      <c r="J237" s="59" t="s">
        <v>506</v>
      </c>
      <c r="K237" s="57" t="str">
        <f t="shared" ref="K237" si="237">N237</f>
        <v/>
      </c>
      <c r="L237" s="4" t="s">
        <v>490</v>
      </c>
      <c r="M237" s="108" t="str">
        <f t="shared" ref="M237" si="238">IF(H237="X",2,"")</f>
        <v/>
      </c>
      <c r="N237" s="90" t="str">
        <f t="shared" ref="N237" si="239">IF(H237="X","Por favor justifique su Concepto","")</f>
        <v/>
      </c>
    </row>
    <row r="238" spans="1:14" s="4" customFormat="1" ht="20.149999999999999" customHeight="1" x14ac:dyDescent="0.3">
      <c r="A238" s="20" t="s">
        <v>265</v>
      </c>
      <c r="B238" s="6"/>
      <c r="D238" s="55" t="s">
        <v>869</v>
      </c>
      <c r="E238" s="148" t="s">
        <v>890</v>
      </c>
      <c r="F238" s="149"/>
      <c r="G238" s="109" t="s">
        <v>513</v>
      </c>
      <c r="H238" s="109" t="s">
        <v>514</v>
      </c>
      <c r="I238" s="109" t="s">
        <v>515</v>
      </c>
      <c r="J238" s="59" t="s">
        <v>506</v>
      </c>
      <c r="K238" s="57" t="str">
        <f t="shared" ref="K238" si="240">N238</f>
        <v/>
      </c>
      <c r="L238" s="4" t="s">
        <v>490</v>
      </c>
      <c r="M238" s="108" t="str">
        <f t="shared" ref="M238" si="241">IF(H238="X",2,"")</f>
        <v/>
      </c>
      <c r="N238" s="90" t="str">
        <f t="shared" ref="N238" si="242">IF(H238="X","Por favor justifique su Concepto","")</f>
        <v/>
      </c>
    </row>
    <row r="239" spans="1:14" x14ac:dyDescent="0.3">
      <c r="M239" s="108" t="str">
        <f t="shared" si="186"/>
        <v/>
      </c>
      <c r="N239" s="90" t="str">
        <f t="shared" si="187"/>
        <v/>
      </c>
    </row>
    <row r="240" spans="1:14" hidden="1" x14ac:dyDescent="0.3">
      <c r="M240" s="108" t="str">
        <f t="shared" si="186"/>
        <v/>
      </c>
      <c r="N240" s="90" t="str">
        <f t="shared" si="187"/>
        <v/>
      </c>
    </row>
    <row r="241" spans="13:14" hidden="1" x14ac:dyDescent="0.3">
      <c r="M241" s="108" t="str">
        <f t="shared" si="186"/>
        <v/>
      </c>
      <c r="N241" s="90" t="str">
        <f t="shared" si="187"/>
        <v/>
      </c>
    </row>
    <row r="242" spans="13:14" hidden="1" x14ac:dyDescent="0.3">
      <c r="M242" s="108" t="str">
        <f t="shared" si="186"/>
        <v/>
      </c>
      <c r="N242" s="90" t="str">
        <f t="shared" si="187"/>
        <v/>
      </c>
    </row>
    <row r="243" spans="13:14" hidden="1" x14ac:dyDescent="0.3">
      <c r="M243" s="108" t="str">
        <f t="shared" si="186"/>
        <v/>
      </c>
      <c r="N243" s="90" t="str">
        <f t="shared" si="187"/>
        <v/>
      </c>
    </row>
    <row r="244" spans="13:14" hidden="1" x14ac:dyDescent="0.3">
      <c r="M244" s="108" t="str">
        <f t="shared" si="186"/>
        <v/>
      </c>
      <c r="N244" s="90" t="str">
        <f t="shared" si="187"/>
        <v/>
      </c>
    </row>
    <row r="245" spans="13:14" hidden="1" x14ac:dyDescent="0.3">
      <c r="M245" s="108" t="str">
        <f t="shared" ref="M245:M308" si="243">IF(H245="X",2,"")</f>
        <v/>
      </c>
      <c r="N245" s="90" t="str">
        <f t="shared" ref="N245:N308" si="244">IF(H245="X","Por favor justifique su Concepto","")</f>
        <v/>
      </c>
    </row>
    <row r="246" spans="13:14" hidden="1" x14ac:dyDescent="0.3">
      <c r="M246" s="108" t="str">
        <f t="shared" si="243"/>
        <v/>
      </c>
      <c r="N246" s="90" t="str">
        <f t="shared" si="244"/>
        <v/>
      </c>
    </row>
    <row r="247" spans="13:14" hidden="1" x14ac:dyDescent="0.3">
      <c r="M247" s="108" t="str">
        <f t="shared" si="243"/>
        <v/>
      </c>
      <c r="N247" s="90" t="str">
        <f t="shared" si="244"/>
        <v/>
      </c>
    </row>
    <row r="248" spans="13:14" hidden="1" x14ac:dyDescent="0.3">
      <c r="M248" s="108" t="str">
        <f t="shared" si="243"/>
        <v/>
      </c>
      <c r="N248" s="90" t="str">
        <f t="shared" si="244"/>
        <v/>
      </c>
    </row>
    <row r="249" spans="13:14" hidden="1" x14ac:dyDescent="0.3">
      <c r="M249" s="108" t="str">
        <f t="shared" si="243"/>
        <v/>
      </c>
      <c r="N249" s="90" t="str">
        <f t="shared" si="244"/>
        <v/>
      </c>
    </row>
    <row r="250" spans="13:14" hidden="1" x14ac:dyDescent="0.3">
      <c r="M250" s="108" t="str">
        <f t="shared" si="243"/>
        <v/>
      </c>
      <c r="N250" s="90" t="str">
        <f t="shared" si="244"/>
        <v/>
      </c>
    </row>
    <row r="251" spans="13:14" hidden="1" x14ac:dyDescent="0.3">
      <c r="M251" s="108" t="str">
        <f t="shared" si="243"/>
        <v/>
      </c>
      <c r="N251" s="90" t="str">
        <f t="shared" si="244"/>
        <v/>
      </c>
    </row>
    <row r="252" spans="13:14" hidden="1" x14ac:dyDescent="0.3">
      <c r="M252" s="108" t="str">
        <f t="shared" si="243"/>
        <v/>
      </c>
      <c r="N252" s="90" t="str">
        <f t="shared" si="244"/>
        <v/>
      </c>
    </row>
    <row r="253" spans="13:14" hidden="1" x14ac:dyDescent="0.3">
      <c r="M253" s="108" t="str">
        <f t="shared" si="243"/>
        <v/>
      </c>
      <c r="N253" s="90" t="str">
        <f t="shared" si="244"/>
        <v/>
      </c>
    </row>
    <row r="254" spans="13:14" hidden="1" x14ac:dyDescent="0.3">
      <c r="M254" s="108" t="str">
        <f t="shared" si="243"/>
        <v/>
      </c>
      <c r="N254" s="90" t="str">
        <f t="shared" si="244"/>
        <v/>
      </c>
    </row>
    <row r="255" spans="13:14" hidden="1" x14ac:dyDescent="0.3">
      <c r="M255" s="108" t="str">
        <f t="shared" si="243"/>
        <v/>
      </c>
      <c r="N255" s="90" t="str">
        <f t="shared" si="244"/>
        <v/>
      </c>
    </row>
    <row r="256" spans="13:14" hidden="1" x14ac:dyDescent="0.3">
      <c r="M256" s="108" t="str">
        <f t="shared" si="243"/>
        <v/>
      </c>
      <c r="N256" s="90" t="str">
        <f t="shared" si="244"/>
        <v/>
      </c>
    </row>
    <row r="257" spans="13:14" hidden="1" x14ac:dyDescent="0.3">
      <c r="M257" s="108" t="str">
        <f t="shared" si="243"/>
        <v/>
      </c>
      <c r="N257" s="90" t="str">
        <f t="shared" si="244"/>
        <v/>
      </c>
    </row>
    <row r="258" spans="13:14" hidden="1" x14ac:dyDescent="0.3">
      <c r="M258" s="108" t="str">
        <f t="shared" si="243"/>
        <v/>
      </c>
      <c r="N258" s="90" t="str">
        <f t="shared" si="244"/>
        <v/>
      </c>
    </row>
    <row r="259" spans="13:14" hidden="1" x14ac:dyDescent="0.3">
      <c r="M259" s="108" t="str">
        <f t="shared" si="243"/>
        <v/>
      </c>
      <c r="N259" s="90" t="str">
        <f t="shared" si="244"/>
        <v/>
      </c>
    </row>
    <row r="260" spans="13:14" hidden="1" x14ac:dyDescent="0.3">
      <c r="M260" s="108" t="str">
        <f t="shared" si="243"/>
        <v/>
      </c>
      <c r="N260" s="90" t="str">
        <f t="shared" si="244"/>
        <v/>
      </c>
    </row>
    <row r="261" spans="13:14" hidden="1" x14ac:dyDescent="0.3">
      <c r="M261" s="108" t="str">
        <f t="shared" si="243"/>
        <v/>
      </c>
      <c r="N261" s="90" t="str">
        <f t="shared" si="244"/>
        <v/>
      </c>
    </row>
    <row r="262" spans="13:14" hidden="1" x14ac:dyDescent="0.3">
      <c r="M262" s="108" t="str">
        <f t="shared" si="243"/>
        <v/>
      </c>
      <c r="N262" s="90" t="str">
        <f t="shared" si="244"/>
        <v/>
      </c>
    </row>
    <row r="263" spans="13:14" hidden="1" x14ac:dyDescent="0.3">
      <c r="M263" s="108" t="str">
        <f t="shared" si="243"/>
        <v/>
      </c>
      <c r="N263" s="90" t="str">
        <f t="shared" si="244"/>
        <v/>
      </c>
    </row>
    <row r="264" spans="13:14" hidden="1" x14ac:dyDescent="0.3">
      <c r="M264" s="108" t="str">
        <f t="shared" si="243"/>
        <v/>
      </c>
      <c r="N264" s="90" t="str">
        <f t="shared" si="244"/>
        <v/>
      </c>
    </row>
    <row r="265" spans="13:14" hidden="1" x14ac:dyDescent="0.3">
      <c r="M265" s="108" t="str">
        <f t="shared" si="243"/>
        <v/>
      </c>
      <c r="N265" s="90" t="str">
        <f t="shared" si="244"/>
        <v/>
      </c>
    </row>
    <row r="266" spans="13:14" hidden="1" x14ac:dyDescent="0.3">
      <c r="M266" s="108" t="str">
        <f t="shared" si="243"/>
        <v/>
      </c>
      <c r="N266" s="90" t="str">
        <f t="shared" si="244"/>
        <v/>
      </c>
    </row>
    <row r="267" spans="13:14" hidden="1" x14ac:dyDescent="0.3">
      <c r="M267" s="108" t="str">
        <f t="shared" si="243"/>
        <v/>
      </c>
      <c r="N267" s="90" t="str">
        <f t="shared" si="244"/>
        <v/>
      </c>
    </row>
    <row r="268" spans="13:14" hidden="1" x14ac:dyDescent="0.3">
      <c r="M268" s="108" t="str">
        <f t="shared" si="243"/>
        <v/>
      </c>
      <c r="N268" s="90" t="str">
        <f t="shared" si="244"/>
        <v/>
      </c>
    </row>
    <row r="269" spans="13:14" hidden="1" x14ac:dyDescent="0.3">
      <c r="M269" s="108" t="str">
        <f t="shared" si="243"/>
        <v/>
      </c>
      <c r="N269" s="90" t="str">
        <f t="shared" si="244"/>
        <v/>
      </c>
    </row>
    <row r="270" spans="13:14" hidden="1" x14ac:dyDescent="0.3">
      <c r="M270" s="108" t="str">
        <f t="shared" si="243"/>
        <v/>
      </c>
      <c r="N270" s="90" t="str">
        <f t="shared" si="244"/>
        <v/>
      </c>
    </row>
    <row r="271" spans="13:14" hidden="1" x14ac:dyDescent="0.3">
      <c r="M271" s="108" t="str">
        <f t="shared" si="243"/>
        <v/>
      </c>
      <c r="N271" s="90" t="str">
        <f t="shared" si="244"/>
        <v/>
      </c>
    </row>
    <row r="272" spans="13:14" hidden="1" x14ac:dyDescent="0.3">
      <c r="M272" s="108" t="str">
        <f t="shared" si="243"/>
        <v/>
      </c>
      <c r="N272" s="90" t="str">
        <f t="shared" si="244"/>
        <v/>
      </c>
    </row>
    <row r="273" spans="13:14" hidden="1" x14ac:dyDescent="0.3">
      <c r="M273" s="108" t="str">
        <f t="shared" si="243"/>
        <v/>
      </c>
      <c r="N273" s="90" t="str">
        <f t="shared" si="244"/>
        <v/>
      </c>
    </row>
    <row r="274" spans="13:14" hidden="1" x14ac:dyDescent="0.3">
      <c r="M274" s="108" t="str">
        <f t="shared" si="243"/>
        <v/>
      </c>
      <c r="N274" s="90" t="str">
        <f t="shared" si="244"/>
        <v/>
      </c>
    </row>
    <row r="275" spans="13:14" hidden="1" x14ac:dyDescent="0.3">
      <c r="M275" s="108" t="str">
        <f t="shared" si="243"/>
        <v/>
      </c>
      <c r="N275" s="90" t="str">
        <f t="shared" si="244"/>
        <v/>
      </c>
    </row>
    <row r="276" spans="13:14" hidden="1" x14ac:dyDescent="0.3">
      <c r="M276" s="108" t="str">
        <f t="shared" si="243"/>
        <v/>
      </c>
      <c r="N276" s="90" t="str">
        <f t="shared" si="244"/>
        <v/>
      </c>
    </row>
    <row r="277" spans="13:14" hidden="1" x14ac:dyDescent="0.3">
      <c r="M277" s="108" t="str">
        <f t="shared" si="243"/>
        <v/>
      </c>
      <c r="N277" s="90" t="str">
        <f t="shared" si="244"/>
        <v/>
      </c>
    </row>
    <row r="278" spans="13:14" hidden="1" x14ac:dyDescent="0.3">
      <c r="M278" s="108" t="str">
        <f t="shared" si="243"/>
        <v/>
      </c>
      <c r="N278" s="90" t="str">
        <f t="shared" si="244"/>
        <v/>
      </c>
    </row>
    <row r="279" spans="13:14" hidden="1" x14ac:dyDescent="0.3">
      <c r="M279" s="108" t="str">
        <f t="shared" si="243"/>
        <v/>
      </c>
      <c r="N279" s="90" t="str">
        <f t="shared" si="244"/>
        <v/>
      </c>
    </row>
    <row r="280" spans="13:14" hidden="1" x14ac:dyDescent="0.3">
      <c r="M280" s="108" t="str">
        <f t="shared" si="243"/>
        <v/>
      </c>
      <c r="N280" s="90" t="str">
        <f t="shared" si="244"/>
        <v/>
      </c>
    </row>
    <row r="281" spans="13:14" hidden="1" x14ac:dyDescent="0.3">
      <c r="M281" s="108" t="str">
        <f t="shared" si="243"/>
        <v/>
      </c>
      <c r="N281" s="90" t="str">
        <f t="shared" si="244"/>
        <v/>
      </c>
    </row>
    <row r="282" spans="13:14" hidden="1" x14ac:dyDescent="0.3">
      <c r="M282" s="108" t="str">
        <f t="shared" si="243"/>
        <v/>
      </c>
      <c r="N282" s="90" t="str">
        <f t="shared" si="244"/>
        <v/>
      </c>
    </row>
    <row r="283" spans="13:14" hidden="1" x14ac:dyDescent="0.3">
      <c r="M283" s="108" t="str">
        <f t="shared" si="243"/>
        <v/>
      </c>
      <c r="N283" s="90" t="str">
        <f t="shared" si="244"/>
        <v/>
      </c>
    </row>
    <row r="284" spans="13:14" hidden="1" x14ac:dyDescent="0.3">
      <c r="M284" s="108" t="str">
        <f t="shared" si="243"/>
        <v/>
      </c>
      <c r="N284" s="90" t="str">
        <f t="shared" si="244"/>
        <v/>
      </c>
    </row>
    <row r="285" spans="13:14" hidden="1" x14ac:dyDescent="0.3">
      <c r="M285" s="108" t="str">
        <f t="shared" si="243"/>
        <v/>
      </c>
      <c r="N285" s="90" t="str">
        <f t="shared" si="244"/>
        <v/>
      </c>
    </row>
    <row r="286" spans="13:14" hidden="1" x14ac:dyDescent="0.3">
      <c r="M286" s="108" t="str">
        <f t="shared" si="243"/>
        <v/>
      </c>
      <c r="N286" s="90" t="str">
        <f t="shared" si="244"/>
        <v/>
      </c>
    </row>
    <row r="287" spans="13:14" hidden="1" x14ac:dyDescent="0.3">
      <c r="M287" s="108" t="str">
        <f t="shared" si="243"/>
        <v/>
      </c>
      <c r="N287" s="90" t="str">
        <f t="shared" si="244"/>
        <v/>
      </c>
    </row>
    <row r="288" spans="13:14" hidden="1" x14ac:dyDescent="0.3">
      <c r="M288" s="108" t="str">
        <f t="shared" si="243"/>
        <v/>
      </c>
      <c r="N288" s="90" t="str">
        <f t="shared" si="244"/>
        <v/>
      </c>
    </row>
    <row r="289" spans="13:14" hidden="1" x14ac:dyDescent="0.3">
      <c r="M289" s="108" t="str">
        <f t="shared" si="243"/>
        <v/>
      </c>
      <c r="N289" s="90" t="str">
        <f t="shared" si="244"/>
        <v/>
      </c>
    </row>
    <row r="290" spans="13:14" hidden="1" x14ac:dyDescent="0.3">
      <c r="M290" s="108" t="str">
        <f t="shared" si="243"/>
        <v/>
      </c>
      <c r="N290" s="90" t="str">
        <f t="shared" si="244"/>
        <v/>
      </c>
    </row>
    <row r="291" spans="13:14" hidden="1" x14ac:dyDescent="0.3">
      <c r="M291" s="108" t="str">
        <f t="shared" si="243"/>
        <v/>
      </c>
      <c r="N291" s="90" t="str">
        <f t="shared" si="244"/>
        <v/>
      </c>
    </row>
    <row r="292" spans="13:14" hidden="1" x14ac:dyDescent="0.3">
      <c r="M292" s="108" t="str">
        <f t="shared" si="243"/>
        <v/>
      </c>
      <c r="N292" s="90" t="str">
        <f t="shared" si="244"/>
        <v/>
      </c>
    </row>
    <row r="293" spans="13:14" hidden="1" x14ac:dyDescent="0.3">
      <c r="M293" s="108" t="str">
        <f t="shared" si="243"/>
        <v/>
      </c>
      <c r="N293" s="90" t="str">
        <f t="shared" si="244"/>
        <v/>
      </c>
    </row>
    <row r="294" spans="13:14" hidden="1" x14ac:dyDescent="0.3">
      <c r="M294" s="108" t="str">
        <f t="shared" si="243"/>
        <v/>
      </c>
      <c r="N294" s="90" t="str">
        <f t="shared" si="244"/>
        <v/>
      </c>
    </row>
    <row r="295" spans="13:14" hidden="1" x14ac:dyDescent="0.3">
      <c r="M295" s="108" t="str">
        <f t="shared" si="243"/>
        <v/>
      </c>
      <c r="N295" s="90" t="str">
        <f t="shared" si="244"/>
        <v/>
      </c>
    </row>
    <row r="296" spans="13:14" hidden="1" x14ac:dyDescent="0.3">
      <c r="M296" s="108" t="str">
        <f t="shared" si="243"/>
        <v/>
      </c>
      <c r="N296" s="90" t="str">
        <f t="shared" si="244"/>
        <v/>
      </c>
    </row>
    <row r="297" spans="13:14" hidden="1" x14ac:dyDescent="0.3">
      <c r="M297" s="108" t="str">
        <f t="shared" si="243"/>
        <v/>
      </c>
      <c r="N297" s="90" t="str">
        <f t="shared" si="244"/>
        <v/>
      </c>
    </row>
    <row r="298" spans="13:14" hidden="1" x14ac:dyDescent="0.3">
      <c r="M298" s="108" t="str">
        <f t="shared" si="243"/>
        <v/>
      </c>
      <c r="N298" s="90" t="str">
        <f t="shared" si="244"/>
        <v/>
      </c>
    </row>
    <row r="299" spans="13:14" hidden="1" x14ac:dyDescent="0.3">
      <c r="M299" s="108" t="str">
        <f t="shared" si="243"/>
        <v/>
      </c>
      <c r="N299" s="90" t="str">
        <f t="shared" si="244"/>
        <v/>
      </c>
    </row>
    <row r="300" spans="13:14" hidden="1" x14ac:dyDescent="0.3">
      <c r="M300" s="108" t="str">
        <f t="shared" si="243"/>
        <v/>
      </c>
      <c r="N300" s="90" t="str">
        <f t="shared" si="244"/>
        <v/>
      </c>
    </row>
    <row r="301" spans="13:14" hidden="1" x14ac:dyDescent="0.3">
      <c r="M301" s="108" t="str">
        <f t="shared" si="243"/>
        <v/>
      </c>
      <c r="N301" s="90" t="str">
        <f t="shared" si="244"/>
        <v/>
      </c>
    </row>
    <row r="302" spans="13:14" hidden="1" x14ac:dyDescent="0.3">
      <c r="M302" s="108" t="str">
        <f t="shared" si="243"/>
        <v/>
      </c>
      <c r="N302" s="90" t="str">
        <f t="shared" si="244"/>
        <v/>
      </c>
    </row>
    <row r="303" spans="13:14" hidden="1" x14ac:dyDescent="0.3">
      <c r="M303" s="108" t="str">
        <f t="shared" si="243"/>
        <v/>
      </c>
      <c r="N303" s="90" t="str">
        <f t="shared" si="244"/>
        <v/>
      </c>
    </row>
    <row r="304" spans="13:14" hidden="1" x14ac:dyDescent="0.3">
      <c r="M304" s="108" t="str">
        <f t="shared" si="243"/>
        <v/>
      </c>
      <c r="N304" s="90" t="str">
        <f t="shared" si="244"/>
        <v/>
      </c>
    </row>
    <row r="305" spans="13:14" hidden="1" x14ac:dyDescent="0.3">
      <c r="M305" s="108" t="str">
        <f t="shared" si="243"/>
        <v/>
      </c>
      <c r="N305" s="90" t="str">
        <f t="shared" si="244"/>
        <v/>
      </c>
    </row>
    <row r="306" spans="13:14" hidden="1" x14ac:dyDescent="0.3">
      <c r="M306" s="108" t="str">
        <f t="shared" si="243"/>
        <v/>
      </c>
      <c r="N306" s="90" t="str">
        <f t="shared" si="244"/>
        <v/>
      </c>
    </row>
    <row r="307" spans="13:14" hidden="1" x14ac:dyDescent="0.3">
      <c r="M307" s="108" t="str">
        <f t="shared" si="243"/>
        <v/>
      </c>
      <c r="N307" s="90" t="str">
        <f t="shared" si="244"/>
        <v/>
      </c>
    </row>
    <row r="308" spans="13:14" hidden="1" x14ac:dyDescent="0.3">
      <c r="M308" s="108" t="str">
        <f t="shared" si="243"/>
        <v/>
      </c>
      <c r="N308" s="90" t="str">
        <f t="shared" si="244"/>
        <v/>
      </c>
    </row>
    <row r="309" spans="13:14" hidden="1" x14ac:dyDescent="0.3">
      <c r="M309" s="108" t="str">
        <f t="shared" ref="M309:M372" si="245">IF(H309="X",2,"")</f>
        <v/>
      </c>
      <c r="N309" s="90" t="str">
        <f t="shared" ref="N309:N372" si="246">IF(H309="X","Por favor justifique su Concepto","")</f>
        <v/>
      </c>
    </row>
    <row r="310" spans="13:14" hidden="1" x14ac:dyDescent="0.3">
      <c r="M310" s="108" t="str">
        <f t="shared" si="245"/>
        <v/>
      </c>
      <c r="N310" s="90" t="str">
        <f t="shared" si="246"/>
        <v/>
      </c>
    </row>
    <row r="311" spans="13:14" hidden="1" x14ac:dyDescent="0.3">
      <c r="M311" s="108" t="str">
        <f t="shared" si="245"/>
        <v/>
      </c>
      <c r="N311" s="90" t="str">
        <f t="shared" si="246"/>
        <v/>
      </c>
    </row>
    <row r="312" spans="13:14" hidden="1" x14ac:dyDescent="0.3">
      <c r="M312" s="108" t="str">
        <f t="shared" si="245"/>
        <v/>
      </c>
      <c r="N312" s="90" t="str">
        <f t="shared" si="246"/>
        <v/>
      </c>
    </row>
    <row r="313" spans="13:14" hidden="1" x14ac:dyDescent="0.3">
      <c r="M313" s="108" t="str">
        <f t="shared" si="245"/>
        <v/>
      </c>
      <c r="N313" s="90" t="str">
        <f t="shared" si="246"/>
        <v/>
      </c>
    </row>
    <row r="314" spans="13:14" hidden="1" x14ac:dyDescent="0.3">
      <c r="M314" s="108" t="str">
        <f t="shared" si="245"/>
        <v/>
      </c>
      <c r="N314" s="90" t="str">
        <f t="shared" si="246"/>
        <v/>
      </c>
    </row>
    <row r="315" spans="13:14" hidden="1" x14ac:dyDescent="0.3">
      <c r="M315" s="108" t="str">
        <f t="shared" si="245"/>
        <v/>
      </c>
      <c r="N315" s="90" t="str">
        <f t="shared" si="246"/>
        <v/>
      </c>
    </row>
    <row r="316" spans="13:14" hidden="1" x14ac:dyDescent="0.3">
      <c r="M316" s="108" t="str">
        <f t="shared" si="245"/>
        <v/>
      </c>
      <c r="N316" s="90" t="str">
        <f t="shared" si="246"/>
        <v/>
      </c>
    </row>
    <row r="317" spans="13:14" hidden="1" x14ac:dyDescent="0.3">
      <c r="M317" s="108" t="str">
        <f t="shared" si="245"/>
        <v/>
      </c>
      <c r="N317" s="90" t="str">
        <f t="shared" si="246"/>
        <v/>
      </c>
    </row>
    <row r="318" spans="13:14" hidden="1" x14ac:dyDescent="0.3">
      <c r="M318" s="108" t="str">
        <f t="shared" si="245"/>
        <v/>
      </c>
      <c r="N318" s="90" t="str">
        <f t="shared" si="246"/>
        <v/>
      </c>
    </row>
    <row r="319" spans="13:14" hidden="1" x14ac:dyDescent="0.3">
      <c r="M319" s="108" t="str">
        <f t="shared" si="245"/>
        <v/>
      </c>
      <c r="N319" s="90" t="str">
        <f t="shared" si="246"/>
        <v/>
      </c>
    </row>
    <row r="320" spans="13:14" hidden="1" x14ac:dyDescent="0.3">
      <c r="M320" s="108" t="str">
        <f t="shared" si="245"/>
        <v/>
      </c>
      <c r="N320" s="90" t="str">
        <f t="shared" si="246"/>
        <v/>
      </c>
    </row>
    <row r="321" spans="13:14" hidden="1" x14ac:dyDescent="0.3">
      <c r="M321" s="108" t="str">
        <f t="shared" si="245"/>
        <v/>
      </c>
      <c r="N321" s="90" t="str">
        <f t="shared" si="246"/>
        <v/>
      </c>
    </row>
    <row r="322" spans="13:14" hidden="1" x14ac:dyDescent="0.3">
      <c r="M322" s="108" t="str">
        <f t="shared" si="245"/>
        <v/>
      </c>
      <c r="N322" s="90" t="str">
        <f t="shared" si="246"/>
        <v/>
      </c>
    </row>
    <row r="323" spans="13:14" hidden="1" x14ac:dyDescent="0.3">
      <c r="M323" s="108" t="str">
        <f t="shared" si="245"/>
        <v/>
      </c>
      <c r="N323" s="90" t="str">
        <f t="shared" si="246"/>
        <v/>
      </c>
    </row>
    <row r="324" spans="13:14" hidden="1" x14ac:dyDescent="0.3">
      <c r="M324" s="108" t="str">
        <f t="shared" si="245"/>
        <v/>
      </c>
      <c r="N324" s="90" t="str">
        <f t="shared" si="246"/>
        <v/>
      </c>
    </row>
    <row r="325" spans="13:14" hidden="1" x14ac:dyDescent="0.3">
      <c r="M325" s="108" t="str">
        <f t="shared" si="245"/>
        <v/>
      </c>
      <c r="N325" s="90" t="str">
        <f t="shared" si="246"/>
        <v/>
      </c>
    </row>
    <row r="326" spans="13:14" hidden="1" x14ac:dyDescent="0.3">
      <c r="M326" s="108" t="str">
        <f t="shared" si="245"/>
        <v/>
      </c>
      <c r="N326" s="90" t="str">
        <f t="shared" si="246"/>
        <v/>
      </c>
    </row>
    <row r="327" spans="13:14" hidden="1" x14ac:dyDescent="0.3">
      <c r="M327" s="108" t="str">
        <f t="shared" si="245"/>
        <v/>
      </c>
      <c r="N327" s="90" t="str">
        <f t="shared" si="246"/>
        <v/>
      </c>
    </row>
    <row r="328" spans="13:14" hidden="1" x14ac:dyDescent="0.3">
      <c r="M328" s="108" t="str">
        <f t="shared" si="245"/>
        <v/>
      </c>
      <c r="N328" s="90" t="str">
        <f t="shared" si="246"/>
        <v/>
      </c>
    </row>
    <row r="329" spans="13:14" hidden="1" x14ac:dyDescent="0.3">
      <c r="M329" s="108" t="str">
        <f t="shared" si="245"/>
        <v/>
      </c>
      <c r="N329" s="90" t="str">
        <f t="shared" si="246"/>
        <v/>
      </c>
    </row>
    <row r="330" spans="13:14" hidden="1" x14ac:dyDescent="0.3">
      <c r="M330" s="108" t="str">
        <f t="shared" si="245"/>
        <v/>
      </c>
      <c r="N330" s="90" t="str">
        <f t="shared" si="246"/>
        <v/>
      </c>
    </row>
    <row r="331" spans="13:14" hidden="1" x14ac:dyDescent="0.3">
      <c r="M331" s="108" t="str">
        <f t="shared" si="245"/>
        <v/>
      </c>
      <c r="N331" s="90" t="str">
        <f t="shared" si="246"/>
        <v/>
      </c>
    </row>
    <row r="332" spans="13:14" hidden="1" x14ac:dyDescent="0.3">
      <c r="M332" s="108" t="str">
        <f t="shared" si="245"/>
        <v/>
      </c>
      <c r="N332" s="90" t="str">
        <f t="shared" si="246"/>
        <v/>
      </c>
    </row>
    <row r="333" spans="13:14" hidden="1" x14ac:dyDescent="0.3">
      <c r="M333" s="108" t="str">
        <f t="shared" si="245"/>
        <v/>
      </c>
      <c r="N333" s="90" t="str">
        <f t="shared" si="246"/>
        <v/>
      </c>
    </row>
    <row r="334" spans="13:14" hidden="1" x14ac:dyDescent="0.3">
      <c r="M334" s="108" t="str">
        <f t="shared" si="245"/>
        <v/>
      </c>
      <c r="N334" s="90" t="str">
        <f t="shared" si="246"/>
        <v/>
      </c>
    </row>
    <row r="335" spans="13:14" hidden="1" x14ac:dyDescent="0.3">
      <c r="M335" s="108" t="str">
        <f t="shared" si="245"/>
        <v/>
      </c>
      <c r="N335" s="90" t="str">
        <f t="shared" si="246"/>
        <v/>
      </c>
    </row>
    <row r="336" spans="13:14" hidden="1" x14ac:dyDescent="0.3">
      <c r="M336" s="108" t="str">
        <f t="shared" si="245"/>
        <v/>
      </c>
      <c r="N336" s="90" t="str">
        <f t="shared" si="246"/>
        <v/>
      </c>
    </row>
    <row r="337" spans="13:14" hidden="1" x14ac:dyDescent="0.3">
      <c r="M337" s="108" t="str">
        <f t="shared" si="245"/>
        <v/>
      </c>
      <c r="N337" s="90" t="str">
        <f t="shared" si="246"/>
        <v/>
      </c>
    </row>
    <row r="338" spans="13:14" hidden="1" x14ac:dyDescent="0.3">
      <c r="M338" s="108" t="str">
        <f t="shared" si="245"/>
        <v/>
      </c>
      <c r="N338" s="90" t="str">
        <f t="shared" si="246"/>
        <v/>
      </c>
    </row>
    <row r="339" spans="13:14" hidden="1" x14ac:dyDescent="0.3">
      <c r="M339" s="108" t="str">
        <f t="shared" si="245"/>
        <v/>
      </c>
      <c r="N339" s="90" t="str">
        <f t="shared" si="246"/>
        <v/>
      </c>
    </row>
    <row r="340" spans="13:14" hidden="1" x14ac:dyDescent="0.3">
      <c r="M340" s="108" t="str">
        <f t="shared" si="245"/>
        <v/>
      </c>
      <c r="N340" s="90" t="str">
        <f t="shared" si="246"/>
        <v/>
      </c>
    </row>
    <row r="341" spans="13:14" hidden="1" x14ac:dyDescent="0.3">
      <c r="M341" s="108" t="str">
        <f t="shared" si="245"/>
        <v/>
      </c>
      <c r="N341" s="90" t="str">
        <f t="shared" si="246"/>
        <v/>
      </c>
    </row>
    <row r="342" spans="13:14" hidden="1" x14ac:dyDescent="0.3">
      <c r="M342" s="108" t="str">
        <f t="shared" si="245"/>
        <v/>
      </c>
      <c r="N342" s="90" t="str">
        <f t="shared" si="246"/>
        <v/>
      </c>
    </row>
    <row r="343" spans="13:14" hidden="1" x14ac:dyDescent="0.3">
      <c r="M343" s="108" t="str">
        <f t="shared" si="245"/>
        <v/>
      </c>
      <c r="N343" s="90" t="str">
        <f t="shared" si="246"/>
        <v/>
      </c>
    </row>
    <row r="344" spans="13:14" hidden="1" x14ac:dyDescent="0.3">
      <c r="M344" s="108" t="str">
        <f t="shared" si="245"/>
        <v/>
      </c>
      <c r="N344" s="90" t="str">
        <f t="shared" si="246"/>
        <v/>
      </c>
    </row>
    <row r="345" spans="13:14" hidden="1" x14ac:dyDescent="0.3">
      <c r="M345" s="108" t="str">
        <f t="shared" si="245"/>
        <v/>
      </c>
      <c r="N345" s="90" t="str">
        <f t="shared" si="246"/>
        <v/>
      </c>
    </row>
    <row r="346" spans="13:14" hidden="1" x14ac:dyDescent="0.3">
      <c r="M346" s="108" t="str">
        <f t="shared" si="245"/>
        <v/>
      </c>
      <c r="N346" s="90" t="str">
        <f t="shared" si="246"/>
        <v/>
      </c>
    </row>
    <row r="347" spans="13:14" hidden="1" x14ac:dyDescent="0.3">
      <c r="M347" s="108" t="str">
        <f t="shared" si="245"/>
        <v/>
      </c>
      <c r="N347" s="90" t="str">
        <f t="shared" si="246"/>
        <v/>
      </c>
    </row>
    <row r="348" spans="13:14" hidden="1" x14ac:dyDescent="0.3">
      <c r="M348" s="108" t="str">
        <f t="shared" si="245"/>
        <v/>
      </c>
      <c r="N348" s="90" t="str">
        <f t="shared" si="246"/>
        <v/>
      </c>
    </row>
    <row r="349" spans="13:14" hidden="1" x14ac:dyDescent="0.3">
      <c r="M349" s="108" t="str">
        <f t="shared" si="245"/>
        <v/>
      </c>
      <c r="N349" s="90" t="str">
        <f t="shared" si="246"/>
        <v/>
      </c>
    </row>
    <row r="350" spans="13:14" hidden="1" x14ac:dyDescent="0.3">
      <c r="M350" s="108" t="str">
        <f t="shared" si="245"/>
        <v/>
      </c>
      <c r="N350" s="90" t="str">
        <f t="shared" si="246"/>
        <v/>
      </c>
    </row>
    <row r="351" spans="13:14" hidden="1" x14ac:dyDescent="0.3">
      <c r="M351" s="108" t="str">
        <f t="shared" si="245"/>
        <v/>
      </c>
      <c r="N351" s="90" t="str">
        <f t="shared" si="246"/>
        <v/>
      </c>
    </row>
    <row r="352" spans="13:14" hidden="1" x14ac:dyDescent="0.3">
      <c r="M352" s="108" t="str">
        <f t="shared" si="245"/>
        <v/>
      </c>
      <c r="N352" s="90" t="str">
        <f t="shared" si="246"/>
        <v/>
      </c>
    </row>
    <row r="353" spans="13:14" hidden="1" x14ac:dyDescent="0.3">
      <c r="M353" s="108" t="str">
        <f t="shared" si="245"/>
        <v/>
      </c>
      <c r="N353" s="90" t="str">
        <f t="shared" si="246"/>
        <v/>
      </c>
    </row>
    <row r="354" spans="13:14" hidden="1" x14ac:dyDescent="0.3">
      <c r="M354" s="108" t="str">
        <f t="shared" si="245"/>
        <v/>
      </c>
      <c r="N354" s="90" t="str">
        <f t="shared" si="246"/>
        <v/>
      </c>
    </row>
    <row r="355" spans="13:14" hidden="1" x14ac:dyDescent="0.3">
      <c r="M355" s="108" t="str">
        <f t="shared" si="245"/>
        <v/>
      </c>
      <c r="N355" s="90" t="str">
        <f t="shared" si="246"/>
        <v/>
      </c>
    </row>
    <row r="356" spans="13:14" hidden="1" x14ac:dyDescent="0.3">
      <c r="M356" s="108" t="str">
        <f t="shared" si="245"/>
        <v/>
      </c>
      <c r="N356" s="90" t="str">
        <f t="shared" si="246"/>
        <v/>
      </c>
    </row>
    <row r="357" spans="13:14" hidden="1" x14ac:dyDescent="0.3">
      <c r="M357" s="108" t="str">
        <f t="shared" si="245"/>
        <v/>
      </c>
      <c r="N357" s="90" t="str">
        <f t="shared" si="246"/>
        <v/>
      </c>
    </row>
    <row r="358" spans="13:14" hidden="1" x14ac:dyDescent="0.3">
      <c r="M358" s="108" t="str">
        <f t="shared" si="245"/>
        <v/>
      </c>
      <c r="N358" s="90" t="str">
        <f t="shared" si="246"/>
        <v/>
      </c>
    </row>
    <row r="359" spans="13:14" hidden="1" x14ac:dyDescent="0.3">
      <c r="M359" s="108" t="str">
        <f t="shared" si="245"/>
        <v/>
      </c>
      <c r="N359" s="90" t="str">
        <f t="shared" si="246"/>
        <v/>
      </c>
    </row>
    <row r="360" spans="13:14" hidden="1" x14ac:dyDescent="0.3">
      <c r="M360" s="108" t="str">
        <f t="shared" si="245"/>
        <v/>
      </c>
      <c r="N360" s="90" t="str">
        <f t="shared" si="246"/>
        <v/>
      </c>
    </row>
    <row r="361" spans="13:14" hidden="1" x14ac:dyDescent="0.3">
      <c r="M361" s="108" t="str">
        <f t="shared" si="245"/>
        <v/>
      </c>
      <c r="N361" s="90" t="str">
        <f t="shared" si="246"/>
        <v/>
      </c>
    </row>
    <row r="362" spans="13:14" hidden="1" x14ac:dyDescent="0.3">
      <c r="M362" s="108" t="str">
        <f t="shared" si="245"/>
        <v/>
      </c>
      <c r="N362" s="90" t="str">
        <f t="shared" si="246"/>
        <v/>
      </c>
    </row>
    <row r="363" spans="13:14" hidden="1" x14ac:dyDescent="0.3">
      <c r="M363" s="108" t="str">
        <f t="shared" si="245"/>
        <v/>
      </c>
      <c r="N363" s="90" t="str">
        <f t="shared" si="246"/>
        <v/>
      </c>
    </row>
    <row r="364" spans="13:14" hidden="1" x14ac:dyDescent="0.3">
      <c r="M364" s="108" t="str">
        <f t="shared" si="245"/>
        <v/>
      </c>
      <c r="N364" s="90" t="str">
        <f t="shared" si="246"/>
        <v/>
      </c>
    </row>
    <row r="365" spans="13:14" hidden="1" x14ac:dyDescent="0.3">
      <c r="M365" s="108" t="str">
        <f t="shared" si="245"/>
        <v/>
      </c>
      <c r="N365" s="90" t="str">
        <f t="shared" si="246"/>
        <v/>
      </c>
    </row>
    <row r="366" spans="13:14" hidden="1" x14ac:dyDescent="0.3">
      <c r="M366" s="108" t="str">
        <f t="shared" si="245"/>
        <v/>
      </c>
      <c r="N366" s="90" t="str">
        <f t="shared" si="246"/>
        <v/>
      </c>
    </row>
    <row r="367" spans="13:14" hidden="1" x14ac:dyDescent="0.3">
      <c r="M367" s="108" t="str">
        <f t="shared" si="245"/>
        <v/>
      </c>
      <c r="N367" s="90" t="str">
        <f t="shared" si="246"/>
        <v/>
      </c>
    </row>
    <row r="368" spans="13:14" hidden="1" x14ac:dyDescent="0.3">
      <c r="M368" s="108" t="str">
        <f t="shared" si="245"/>
        <v/>
      </c>
      <c r="N368" s="90" t="str">
        <f t="shared" si="246"/>
        <v/>
      </c>
    </row>
    <row r="369" spans="13:14" hidden="1" x14ac:dyDescent="0.3">
      <c r="M369" s="108" t="str">
        <f t="shared" si="245"/>
        <v/>
      </c>
      <c r="N369" s="90" t="str">
        <f t="shared" si="246"/>
        <v/>
      </c>
    </row>
    <row r="370" spans="13:14" hidden="1" x14ac:dyDescent="0.3">
      <c r="M370" s="108" t="str">
        <f t="shared" si="245"/>
        <v/>
      </c>
      <c r="N370" s="90" t="str">
        <f t="shared" si="246"/>
        <v/>
      </c>
    </row>
    <row r="371" spans="13:14" hidden="1" x14ac:dyDescent="0.3">
      <c r="M371" s="108" t="str">
        <f t="shared" si="245"/>
        <v/>
      </c>
      <c r="N371" s="90" t="str">
        <f t="shared" si="246"/>
        <v/>
      </c>
    </row>
    <row r="372" spans="13:14" hidden="1" x14ac:dyDescent="0.3">
      <c r="M372" s="108" t="str">
        <f t="shared" si="245"/>
        <v/>
      </c>
      <c r="N372" s="90" t="str">
        <f t="shared" si="246"/>
        <v/>
      </c>
    </row>
    <row r="373" spans="13:14" hidden="1" x14ac:dyDescent="0.3">
      <c r="M373" s="108" t="str">
        <f t="shared" ref="M373:M436" si="247">IF(H373="X",2,"")</f>
        <v/>
      </c>
      <c r="N373" s="90" t="str">
        <f t="shared" ref="N373:N436" si="248">IF(H373="X","Por favor justifique su Concepto","")</f>
        <v/>
      </c>
    </row>
    <row r="374" spans="13:14" hidden="1" x14ac:dyDescent="0.3">
      <c r="M374" s="108" t="str">
        <f t="shared" si="247"/>
        <v/>
      </c>
      <c r="N374" s="90" t="str">
        <f t="shared" si="248"/>
        <v/>
      </c>
    </row>
    <row r="375" spans="13:14" hidden="1" x14ac:dyDescent="0.3">
      <c r="M375" s="108" t="str">
        <f t="shared" si="247"/>
        <v/>
      </c>
      <c r="N375" s="90" t="str">
        <f t="shared" si="248"/>
        <v/>
      </c>
    </row>
    <row r="376" spans="13:14" hidden="1" x14ac:dyDescent="0.3">
      <c r="M376" s="108" t="str">
        <f t="shared" si="247"/>
        <v/>
      </c>
      <c r="N376" s="90" t="str">
        <f t="shared" si="248"/>
        <v/>
      </c>
    </row>
    <row r="377" spans="13:14" hidden="1" x14ac:dyDescent="0.3">
      <c r="M377" s="108" t="str">
        <f t="shared" si="247"/>
        <v/>
      </c>
      <c r="N377" s="90" t="str">
        <f t="shared" si="248"/>
        <v/>
      </c>
    </row>
    <row r="378" spans="13:14" hidden="1" x14ac:dyDescent="0.3">
      <c r="M378" s="108" t="str">
        <f t="shared" si="247"/>
        <v/>
      </c>
      <c r="N378" s="90" t="str">
        <f t="shared" si="248"/>
        <v/>
      </c>
    </row>
    <row r="379" spans="13:14" hidden="1" x14ac:dyDescent="0.3">
      <c r="M379" s="108" t="str">
        <f t="shared" si="247"/>
        <v/>
      </c>
      <c r="N379" s="90" t="str">
        <f t="shared" si="248"/>
        <v/>
      </c>
    </row>
    <row r="380" spans="13:14" hidden="1" x14ac:dyDescent="0.3">
      <c r="M380" s="108" t="str">
        <f t="shared" si="247"/>
        <v/>
      </c>
      <c r="N380" s="90" t="str">
        <f t="shared" si="248"/>
        <v/>
      </c>
    </row>
    <row r="381" spans="13:14" hidden="1" x14ac:dyDescent="0.3">
      <c r="M381" s="108" t="str">
        <f t="shared" si="247"/>
        <v/>
      </c>
      <c r="N381" s="90" t="str">
        <f t="shared" si="248"/>
        <v/>
      </c>
    </row>
    <row r="382" spans="13:14" hidden="1" x14ac:dyDescent="0.3">
      <c r="M382" s="108" t="str">
        <f t="shared" si="247"/>
        <v/>
      </c>
      <c r="N382" s="90" t="str">
        <f t="shared" si="248"/>
        <v/>
      </c>
    </row>
    <row r="383" spans="13:14" hidden="1" x14ac:dyDescent="0.3">
      <c r="M383" s="108" t="str">
        <f t="shared" si="247"/>
        <v/>
      </c>
      <c r="N383" s="90" t="str">
        <f t="shared" si="248"/>
        <v/>
      </c>
    </row>
    <row r="384" spans="13:14" hidden="1" x14ac:dyDescent="0.3">
      <c r="M384" s="108" t="str">
        <f t="shared" si="247"/>
        <v/>
      </c>
      <c r="N384" s="90" t="str">
        <f t="shared" si="248"/>
        <v/>
      </c>
    </row>
    <row r="385" spans="13:14" hidden="1" x14ac:dyDescent="0.3">
      <c r="M385" s="108" t="str">
        <f t="shared" si="247"/>
        <v/>
      </c>
      <c r="N385" s="90" t="str">
        <f t="shared" si="248"/>
        <v/>
      </c>
    </row>
    <row r="386" spans="13:14" hidden="1" x14ac:dyDescent="0.3">
      <c r="M386" s="108" t="str">
        <f t="shared" si="247"/>
        <v/>
      </c>
      <c r="N386" s="90" t="str">
        <f t="shared" si="248"/>
        <v/>
      </c>
    </row>
    <row r="387" spans="13:14" hidden="1" x14ac:dyDescent="0.3">
      <c r="M387" s="108" t="str">
        <f t="shared" si="247"/>
        <v/>
      </c>
      <c r="N387" s="90" t="str">
        <f t="shared" si="248"/>
        <v/>
      </c>
    </row>
    <row r="388" spans="13:14" hidden="1" x14ac:dyDescent="0.3">
      <c r="M388" s="108" t="str">
        <f t="shared" si="247"/>
        <v/>
      </c>
      <c r="N388" s="90" t="str">
        <f t="shared" si="248"/>
        <v/>
      </c>
    </row>
    <row r="389" spans="13:14" hidden="1" x14ac:dyDescent="0.3">
      <c r="M389" s="108" t="str">
        <f t="shared" si="247"/>
        <v/>
      </c>
      <c r="N389" s="90" t="str">
        <f t="shared" si="248"/>
        <v/>
      </c>
    </row>
    <row r="390" spans="13:14" hidden="1" x14ac:dyDescent="0.3">
      <c r="M390" s="108" t="str">
        <f t="shared" si="247"/>
        <v/>
      </c>
      <c r="N390" s="90" t="str">
        <f t="shared" si="248"/>
        <v/>
      </c>
    </row>
    <row r="391" spans="13:14" hidden="1" x14ac:dyDescent="0.3">
      <c r="M391" s="108" t="str">
        <f t="shared" si="247"/>
        <v/>
      </c>
      <c r="N391" s="90" t="str">
        <f t="shared" si="248"/>
        <v/>
      </c>
    </row>
    <row r="392" spans="13:14" hidden="1" x14ac:dyDescent="0.3">
      <c r="M392" s="108" t="str">
        <f t="shared" si="247"/>
        <v/>
      </c>
      <c r="N392" s="90" t="str">
        <f t="shared" si="248"/>
        <v/>
      </c>
    </row>
    <row r="393" spans="13:14" hidden="1" x14ac:dyDescent="0.3">
      <c r="M393" s="108" t="str">
        <f t="shared" si="247"/>
        <v/>
      </c>
      <c r="N393" s="90" t="str">
        <f t="shared" si="248"/>
        <v/>
      </c>
    </row>
    <row r="394" spans="13:14" hidden="1" x14ac:dyDescent="0.3">
      <c r="M394" s="108" t="str">
        <f t="shared" si="247"/>
        <v/>
      </c>
      <c r="N394" s="90" t="str">
        <f t="shared" si="248"/>
        <v/>
      </c>
    </row>
    <row r="395" spans="13:14" hidden="1" x14ac:dyDescent="0.3">
      <c r="M395" s="108" t="str">
        <f t="shared" si="247"/>
        <v/>
      </c>
      <c r="N395" s="90" t="str">
        <f t="shared" si="248"/>
        <v/>
      </c>
    </row>
    <row r="396" spans="13:14" hidden="1" x14ac:dyDescent="0.3">
      <c r="M396" s="108" t="str">
        <f t="shared" si="247"/>
        <v/>
      </c>
      <c r="N396" s="90" t="str">
        <f t="shared" si="248"/>
        <v/>
      </c>
    </row>
    <row r="397" spans="13:14" hidden="1" x14ac:dyDescent="0.3">
      <c r="M397" s="108" t="str">
        <f t="shared" si="247"/>
        <v/>
      </c>
      <c r="N397" s="90" t="str">
        <f t="shared" si="248"/>
        <v/>
      </c>
    </row>
    <row r="398" spans="13:14" hidden="1" x14ac:dyDescent="0.3">
      <c r="M398" s="108" t="str">
        <f t="shared" si="247"/>
        <v/>
      </c>
      <c r="N398" s="90" t="str">
        <f t="shared" si="248"/>
        <v/>
      </c>
    </row>
    <row r="399" spans="13:14" hidden="1" x14ac:dyDescent="0.3">
      <c r="M399" s="108" t="str">
        <f t="shared" si="247"/>
        <v/>
      </c>
      <c r="N399" s="90" t="str">
        <f t="shared" si="248"/>
        <v/>
      </c>
    </row>
    <row r="400" spans="13:14" hidden="1" x14ac:dyDescent="0.3">
      <c r="M400" s="108" t="str">
        <f t="shared" si="247"/>
        <v/>
      </c>
      <c r="N400" s="90" t="str">
        <f t="shared" si="248"/>
        <v/>
      </c>
    </row>
    <row r="401" spans="13:14" hidden="1" x14ac:dyDescent="0.3">
      <c r="M401" s="108" t="str">
        <f t="shared" si="247"/>
        <v/>
      </c>
      <c r="N401" s="90" t="str">
        <f t="shared" si="248"/>
        <v/>
      </c>
    </row>
    <row r="402" spans="13:14" hidden="1" x14ac:dyDescent="0.3">
      <c r="M402" s="108" t="str">
        <f t="shared" si="247"/>
        <v/>
      </c>
      <c r="N402" s="90" t="str">
        <f t="shared" si="248"/>
        <v/>
      </c>
    </row>
    <row r="403" spans="13:14" hidden="1" x14ac:dyDescent="0.3">
      <c r="M403" s="108" t="str">
        <f t="shared" si="247"/>
        <v/>
      </c>
      <c r="N403" s="90" t="str">
        <f t="shared" si="248"/>
        <v/>
      </c>
    </row>
    <row r="404" spans="13:14" hidden="1" x14ac:dyDescent="0.3">
      <c r="M404" s="108" t="str">
        <f t="shared" si="247"/>
        <v/>
      </c>
      <c r="N404" s="90" t="str">
        <f t="shared" si="248"/>
        <v/>
      </c>
    </row>
    <row r="405" spans="13:14" hidden="1" x14ac:dyDescent="0.3">
      <c r="M405" s="108" t="str">
        <f t="shared" si="247"/>
        <v/>
      </c>
      <c r="N405" s="90" t="str">
        <f t="shared" si="248"/>
        <v/>
      </c>
    </row>
    <row r="406" spans="13:14" hidden="1" x14ac:dyDescent="0.3">
      <c r="M406" s="108" t="str">
        <f t="shared" si="247"/>
        <v/>
      </c>
      <c r="N406" s="90" t="str">
        <f t="shared" si="248"/>
        <v/>
      </c>
    </row>
    <row r="407" spans="13:14" hidden="1" x14ac:dyDescent="0.3">
      <c r="M407" s="108" t="str">
        <f t="shared" si="247"/>
        <v/>
      </c>
      <c r="N407" s="90" t="str">
        <f t="shared" si="248"/>
        <v/>
      </c>
    </row>
    <row r="408" spans="13:14" hidden="1" x14ac:dyDescent="0.3">
      <c r="M408" s="108" t="str">
        <f t="shared" si="247"/>
        <v/>
      </c>
      <c r="N408" s="90" t="str">
        <f t="shared" si="248"/>
        <v/>
      </c>
    </row>
    <row r="409" spans="13:14" hidden="1" x14ac:dyDescent="0.3">
      <c r="M409" s="108" t="str">
        <f t="shared" si="247"/>
        <v/>
      </c>
      <c r="N409" s="90" t="str">
        <f t="shared" si="248"/>
        <v/>
      </c>
    </row>
    <row r="410" spans="13:14" hidden="1" x14ac:dyDescent="0.3">
      <c r="M410" s="108" t="str">
        <f t="shared" si="247"/>
        <v/>
      </c>
      <c r="N410" s="90" t="str">
        <f t="shared" si="248"/>
        <v/>
      </c>
    </row>
    <row r="411" spans="13:14" hidden="1" x14ac:dyDescent="0.3">
      <c r="M411" s="108" t="str">
        <f t="shared" si="247"/>
        <v/>
      </c>
      <c r="N411" s="90" t="str">
        <f t="shared" si="248"/>
        <v/>
      </c>
    </row>
    <row r="412" spans="13:14" hidden="1" x14ac:dyDescent="0.3">
      <c r="M412" s="108" t="str">
        <f t="shared" si="247"/>
        <v/>
      </c>
      <c r="N412" s="90" t="str">
        <f t="shared" si="248"/>
        <v/>
      </c>
    </row>
    <row r="413" spans="13:14" hidden="1" x14ac:dyDescent="0.3">
      <c r="M413" s="108" t="str">
        <f t="shared" si="247"/>
        <v/>
      </c>
      <c r="N413" s="90" t="str">
        <f t="shared" si="248"/>
        <v/>
      </c>
    </row>
    <row r="414" spans="13:14" hidden="1" x14ac:dyDescent="0.3">
      <c r="M414" s="108" t="str">
        <f t="shared" si="247"/>
        <v/>
      </c>
      <c r="N414" s="90" t="str">
        <f t="shared" si="248"/>
        <v/>
      </c>
    </row>
    <row r="415" spans="13:14" hidden="1" x14ac:dyDescent="0.3">
      <c r="M415" s="108" t="str">
        <f t="shared" si="247"/>
        <v/>
      </c>
      <c r="N415" s="90" t="str">
        <f t="shared" si="248"/>
        <v/>
      </c>
    </row>
    <row r="416" spans="13:14" hidden="1" x14ac:dyDescent="0.3">
      <c r="M416" s="108" t="str">
        <f t="shared" si="247"/>
        <v/>
      </c>
      <c r="N416" s="90" t="str">
        <f t="shared" si="248"/>
        <v/>
      </c>
    </row>
    <row r="417" spans="13:14" hidden="1" x14ac:dyDescent="0.3">
      <c r="M417" s="108" t="str">
        <f t="shared" si="247"/>
        <v/>
      </c>
      <c r="N417" s="90" t="str">
        <f t="shared" si="248"/>
        <v/>
      </c>
    </row>
    <row r="418" spans="13:14" hidden="1" x14ac:dyDescent="0.3">
      <c r="M418" s="108" t="str">
        <f t="shared" si="247"/>
        <v/>
      </c>
      <c r="N418" s="90" t="str">
        <f t="shared" si="248"/>
        <v/>
      </c>
    </row>
    <row r="419" spans="13:14" hidden="1" x14ac:dyDescent="0.3">
      <c r="M419" s="108" t="str">
        <f t="shared" si="247"/>
        <v/>
      </c>
      <c r="N419" s="90" t="str">
        <f t="shared" si="248"/>
        <v/>
      </c>
    </row>
    <row r="420" spans="13:14" hidden="1" x14ac:dyDescent="0.3">
      <c r="M420" s="108" t="str">
        <f t="shared" si="247"/>
        <v/>
      </c>
      <c r="N420" s="90" t="str">
        <f t="shared" si="248"/>
        <v/>
      </c>
    </row>
    <row r="421" spans="13:14" hidden="1" x14ac:dyDescent="0.3">
      <c r="M421" s="108" t="str">
        <f t="shared" si="247"/>
        <v/>
      </c>
      <c r="N421" s="90" t="str">
        <f t="shared" si="248"/>
        <v/>
      </c>
    </row>
    <row r="422" spans="13:14" hidden="1" x14ac:dyDescent="0.3">
      <c r="M422" s="108" t="str">
        <f t="shared" si="247"/>
        <v/>
      </c>
      <c r="N422" s="90" t="str">
        <f t="shared" si="248"/>
        <v/>
      </c>
    </row>
    <row r="423" spans="13:14" hidden="1" x14ac:dyDescent="0.3">
      <c r="M423" s="108" t="str">
        <f t="shared" si="247"/>
        <v/>
      </c>
      <c r="N423" s="90" t="str">
        <f t="shared" si="248"/>
        <v/>
      </c>
    </row>
    <row r="424" spans="13:14" hidden="1" x14ac:dyDescent="0.3">
      <c r="M424" s="108" t="str">
        <f t="shared" si="247"/>
        <v/>
      </c>
      <c r="N424" s="90" t="str">
        <f t="shared" si="248"/>
        <v/>
      </c>
    </row>
    <row r="425" spans="13:14" hidden="1" x14ac:dyDescent="0.3">
      <c r="M425" s="108" t="str">
        <f t="shared" si="247"/>
        <v/>
      </c>
      <c r="N425" s="90" t="str">
        <f t="shared" si="248"/>
        <v/>
      </c>
    </row>
    <row r="426" spans="13:14" hidden="1" x14ac:dyDescent="0.3">
      <c r="M426" s="108" t="str">
        <f t="shared" si="247"/>
        <v/>
      </c>
      <c r="N426" s="90" t="str">
        <f t="shared" si="248"/>
        <v/>
      </c>
    </row>
    <row r="427" spans="13:14" hidden="1" x14ac:dyDescent="0.3">
      <c r="M427" s="108" t="str">
        <f t="shared" si="247"/>
        <v/>
      </c>
      <c r="N427" s="90" t="str">
        <f t="shared" si="248"/>
        <v/>
      </c>
    </row>
    <row r="428" spans="13:14" hidden="1" x14ac:dyDescent="0.3">
      <c r="M428" s="108" t="str">
        <f t="shared" si="247"/>
        <v/>
      </c>
      <c r="N428" s="90" t="str">
        <f t="shared" si="248"/>
        <v/>
      </c>
    </row>
    <row r="429" spans="13:14" hidden="1" x14ac:dyDescent="0.3">
      <c r="M429" s="108" t="str">
        <f t="shared" si="247"/>
        <v/>
      </c>
      <c r="N429" s="90" t="str">
        <f t="shared" si="248"/>
        <v/>
      </c>
    </row>
    <row r="430" spans="13:14" hidden="1" x14ac:dyDescent="0.3">
      <c r="M430" s="108" t="str">
        <f t="shared" si="247"/>
        <v/>
      </c>
      <c r="N430" s="90" t="str">
        <f t="shared" si="248"/>
        <v/>
      </c>
    </row>
    <row r="431" spans="13:14" hidden="1" x14ac:dyDescent="0.3">
      <c r="M431" s="108" t="str">
        <f t="shared" si="247"/>
        <v/>
      </c>
      <c r="N431" s="90" t="str">
        <f t="shared" si="248"/>
        <v/>
      </c>
    </row>
    <row r="432" spans="13:14" hidden="1" x14ac:dyDescent="0.3">
      <c r="M432" s="108" t="str">
        <f t="shared" si="247"/>
        <v/>
      </c>
      <c r="N432" s="90" t="str">
        <f t="shared" si="248"/>
        <v/>
      </c>
    </row>
    <row r="433" spans="13:14" hidden="1" x14ac:dyDescent="0.3">
      <c r="M433" s="108" t="str">
        <f t="shared" si="247"/>
        <v/>
      </c>
      <c r="N433" s="90" t="str">
        <f t="shared" si="248"/>
        <v/>
      </c>
    </row>
    <row r="434" spans="13:14" hidden="1" x14ac:dyDescent="0.3">
      <c r="M434" s="108" t="str">
        <f t="shared" si="247"/>
        <v/>
      </c>
      <c r="N434" s="90" t="str">
        <f t="shared" si="248"/>
        <v/>
      </c>
    </row>
    <row r="435" spans="13:14" hidden="1" x14ac:dyDescent="0.3">
      <c r="M435" s="108" t="str">
        <f t="shared" si="247"/>
        <v/>
      </c>
      <c r="N435" s="90" t="str">
        <f t="shared" si="248"/>
        <v/>
      </c>
    </row>
    <row r="436" spans="13:14" hidden="1" x14ac:dyDescent="0.3">
      <c r="M436" s="108" t="str">
        <f t="shared" si="247"/>
        <v/>
      </c>
      <c r="N436" s="90" t="str">
        <f t="shared" si="248"/>
        <v/>
      </c>
    </row>
    <row r="437" spans="13:14" hidden="1" x14ac:dyDescent="0.3">
      <c r="M437" s="108" t="str">
        <f t="shared" ref="M437:M500" si="249">IF(H437="X",2,"")</f>
        <v/>
      </c>
      <c r="N437" s="90" t="str">
        <f t="shared" ref="N437:N500" si="250">IF(H437="X","Por favor justifique su Concepto","")</f>
        <v/>
      </c>
    </row>
    <row r="438" spans="13:14" hidden="1" x14ac:dyDescent="0.3">
      <c r="M438" s="108" t="str">
        <f t="shared" si="249"/>
        <v/>
      </c>
      <c r="N438" s="90" t="str">
        <f t="shared" si="250"/>
        <v/>
      </c>
    </row>
    <row r="439" spans="13:14" hidden="1" x14ac:dyDescent="0.3">
      <c r="M439" s="108" t="str">
        <f t="shared" si="249"/>
        <v/>
      </c>
      <c r="N439" s="90" t="str">
        <f t="shared" si="250"/>
        <v/>
      </c>
    </row>
    <row r="440" spans="13:14" hidden="1" x14ac:dyDescent="0.3">
      <c r="M440" s="108" t="str">
        <f t="shared" si="249"/>
        <v/>
      </c>
      <c r="N440" s="90" t="str">
        <f t="shared" si="250"/>
        <v/>
      </c>
    </row>
    <row r="441" spans="13:14" hidden="1" x14ac:dyDescent="0.3">
      <c r="M441" s="108" t="str">
        <f t="shared" si="249"/>
        <v/>
      </c>
      <c r="N441" s="90" t="str">
        <f t="shared" si="250"/>
        <v/>
      </c>
    </row>
    <row r="442" spans="13:14" hidden="1" x14ac:dyDescent="0.3">
      <c r="M442" s="108" t="str">
        <f t="shared" si="249"/>
        <v/>
      </c>
      <c r="N442" s="90" t="str">
        <f t="shared" si="250"/>
        <v/>
      </c>
    </row>
    <row r="443" spans="13:14" hidden="1" x14ac:dyDescent="0.3">
      <c r="M443" s="108" t="str">
        <f t="shared" si="249"/>
        <v/>
      </c>
      <c r="N443" s="90" t="str">
        <f t="shared" si="250"/>
        <v/>
      </c>
    </row>
    <row r="444" spans="13:14" hidden="1" x14ac:dyDescent="0.3">
      <c r="M444" s="108" t="str">
        <f t="shared" si="249"/>
        <v/>
      </c>
      <c r="N444" s="90" t="str">
        <f t="shared" si="250"/>
        <v/>
      </c>
    </row>
    <row r="445" spans="13:14" hidden="1" x14ac:dyDescent="0.3">
      <c r="M445" s="108" t="str">
        <f t="shared" si="249"/>
        <v/>
      </c>
      <c r="N445" s="90" t="str">
        <f t="shared" si="250"/>
        <v/>
      </c>
    </row>
    <row r="446" spans="13:14" hidden="1" x14ac:dyDescent="0.3">
      <c r="M446" s="108" t="str">
        <f t="shared" si="249"/>
        <v/>
      </c>
      <c r="N446" s="90" t="str">
        <f t="shared" si="250"/>
        <v/>
      </c>
    </row>
    <row r="447" spans="13:14" hidden="1" x14ac:dyDescent="0.3">
      <c r="M447" s="108" t="str">
        <f t="shared" si="249"/>
        <v/>
      </c>
      <c r="N447" s="90" t="str">
        <f t="shared" si="250"/>
        <v/>
      </c>
    </row>
    <row r="448" spans="13:14" hidden="1" x14ac:dyDescent="0.3">
      <c r="M448" s="108" t="str">
        <f t="shared" si="249"/>
        <v/>
      </c>
      <c r="N448" s="90" t="str">
        <f t="shared" si="250"/>
        <v/>
      </c>
    </row>
    <row r="449" spans="13:14" hidden="1" x14ac:dyDescent="0.3">
      <c r="M449" s="108" t="str">
        <f t="shared" si="249"/>
        <v/>
      </c>
      <c r="N449" s="90" t="str">
        <f t="shared" si="250"/>
        <v/>
      </c>
    </row>
    <row r="450" spans="13:14" hidden="1" x14ac:dyDescent="0.3">
      <c r="M450" s="108" t="str">
        <f t="shared" si="249"/>
        <v/>
      </c>
      <c r="N450" s="90" t="str">
        <f t="shared" si="250"/>
        <v/>
      </c>
    </row>
    <row r="451" spans="13:14" hidden="1" x14ac:dyDescent="0.3">
      <c r="M451" s="108" t="str">
        <f t="shared" si="249"/>
        <v/>
      </c>
      <c r="N451" s="90" t="str">
        <f t="shared" si="250"/>
        <v/>
      </c>
    </row>
    <row r="452" spans="13:14" hidden="1" x14ac:dyDescent="0.3">
      <c r="M452" s="108" t="str">
        <f t="shared" si="249"/>
        <v/>
      </c>
      <c r="N452" s="90" t="str">
        <f t="shared" si="250"/>
        <v/>
      </c>
    </row>
    <row r="453" spans="13:14" hidden="1" x14ac:dyDescent="0.3">
      <c r="M453" s="108" t="str">
        <f t="shared" si="249"/>
        <v/>
      </c>
      <c r="N453" s="90" t="str">
        <f t="shared" si="250"/>
        <v/>
      </c>
    </row>
    <row r="454" spans="13:14" hidden="1" x14ac:dyDescent="0.3">
      <c r="M454" s="108" t="str">
        <f t="shared" si="249"/>
        <v/>
      </c>
      <c r="N454" s="90" t="str">
        <f t="shared" si="250"/>
        <v/>
      </c>
    </row>
    <row r="455" spans="13:14" hidden="1" x14ac:dyDescent="0.3">
      <c r="M455" s="108" t="str">
        <f t="shared" si="249"/>
        <v/>
      </c>
      <c r="N455" s="90" t="str">
        <f t="shared" si="250"/>
        <v/>
      </c>
    </row>
    <row r="456" spans="13:14" hidden="1" x14ac:dyDescent="0.3">
      <c r="M456" s="108" t="str">
        <f t="shared" si="249"/>
        <v/>
      </c>
      <c r="N456" s="90" t="str">
        <f t="shared" si="250"/>
        <v/>
      </c>
    </row>
    <row r="457" spans="13:14" hidden="1" x14ac:dyDescent="0.3">
      <c r="M457" s="108" t="str">
        <f t="shared" si="249"/>
        <v/>
      </c>
      <c r="N457" s="90" t="str">
        <f t="shared" si="250"/>
        <v/>
      </c>
    </row>
    <row r="458" spans="13:14" hidden="1" x14ac:dyDescent="0.3">
      <c r="M458" s="108" t="str">
        <f t="shared" si="249"/>
        <v/>
      </c>
      <c r="N458" s="90" t="str">
        <f t="shared" si="250"/>
        <v/>
      </c>
    </row>
    <row r="459" spans="13:14" hidden="1" x14ac:dyDescent="0.3">
      <c r="M459" s="108" t="str">
        <f t="shared" si="249"/>
        <v/>
      </c>
      <c r="N459" s="90" t="str">
        <f t="shared" si="250"/>
        <v/>
      </c>
    </row>
    <row r="460" spans="13:14" hidden="1" x14ac:dyDescent="0.3">
      <c r="M460" s="108" t="str">
        <f t="shared" si="249"/>
        <v/>
      </c>
      <c r="N460" s="90" t="str">
        <f t="shared" si="250"/>
        <v/>
      </c>
    </row>
    <row r="461" spans="13:14" hidden="1" x14ac:dyDescent="0.3">
      <c r="M461" s="108" t="str">
        <f t="shared" si="249"/>
        <v/>
      </c>
      <c r="N461" s="90" t="str">
        <f t="shared" si="250"/>
        <v/>
      </c>
    </row>
    <row r="462" spans="13:14" hidden="1" x14ac:dyDescent="0.3">
      <c r="M462" s="108" t="str">
        <f t="shared" si="249"/>
        <v/>
      </c>
      <c r="N462" s="90" t="str">
        <f t="shared" si="250"/>
        <v/>
      </c>
    </row>
    <row r="463" spans="13:14" hidden="1" x14ac:dyDescent="0.3">
      <c r="M463" s="108" t="str">
        <f t="shared" si="249"/>
        <v/>
      </c>
      <c r="N463" s="90" t="str">
        <f t="shared" si="250"/>
        <v/>
      </c>
    </row>
    <row r="464" spans="13:14" hidden="1" x14ac:dyDescent="0.3">
      <c r="M464" s="108" t="str">
        <f t="shared" si="249"/>
        <v/>
      </c>
      <c r="N464" s="90" t="str">
        <f t="shared" si="250"/>
        <v/>
      </c>
    </row>
    <row r="465" spans="13:14" hidden="1" x14ac:dyDescent="0.3">
      <c r="M465" s="108" t="str">
        <f t="shared" si="249"/>
        <v/>
      </c>
      <c r="N465" s="90" t="str">
        <f t="shared" si="250"/>
        <v/>
      </c>
    </row>
    <row r="466" spans="13:14" hidden="1" x14ac:dyDescent="0.3">
      <c r="M466" s="108" t="str">
        <f t="shared" si="249"/>
        <v/>
      </c>
      <c r="N466" s="90" t="str">
        <f t="shared" si="250"/>
        <v/>
      </c>
    </row>
    <row r="467" spans="13:14" hidden="1" x14ac:dyDescent="0.3">
      <c r="M467" s="108" t="str">
        <f t="shared" si="249"/>
        <v/>
      </c>
      <c r="N467" s="90" t="str">
        <f t="shared" si="250"/>
        <v/>
      </c>
    </row>
    <row r="468" spans="13:14" hidden="1" x14ac:dyDescent="0.3">
      <c r="M468" s="108" t="str">
        <f t="shared" si="249"/>
        <v/>
      </c>
      <c r="N468" s="90" t="str">
        <f t="shared" si="250"/>
        <v/>
      </c>
    </row>
    <row r="469" spans="13:14" hidden="1" x14ac:dyDescent="0.3">
      <c r="M469" s="108" t="str">
        <f t="shared" si="249"/>
        <v/>
      </c>
      <c r="N469" s="90" t="str">
        <f t="shared" si="250"/>
        <v/>
      </c>
    </row>
    <row r="470" spans="13:14" hidden="1" x14ac:dyDescent="0.3">
      <c r="M470" s="108" t="str">
        <f t="shared" si="249"/>
        <v/>
      </c>
      <c r="N470" s="90" t="str">
        <f t="shared" si="250"/>
        <v/>
      </c>
    </row>
    <row r="471" spans="13:14" hidden="1" x14ac:dyDescent="0.3">
      <c r="M471" s="108" t="str">
        <f t="shared" si="249"/>
        <v/>
      </c>
      <c r="N471" s="90" t="str">
        <f t="shared" si="250"/>
        <v/>
      </c>
    </row>
    <row r="472" spans="13:14" hidden="1" x14ac:dyDescent="0.3">
      <c r="M472" s="108" t="str">
        <f t="shared" si="249"/>
        <v/>
      </c>
      <c r="N472" s="90" t="str">
        <f t="shared" si="250"/>
        <v/>
      </c>
    </row>
    <row r="473" spans="13:14" hidden="1" x14ac:dyDescent="0.3">
      <c r="M473" s="108" t="str">
        <f t="shared" si="249"/>
        <v/>
      </c>
      <c r="N473" s="90" t="str">
        <f t="shared" si="250"/>
        <v/>
      </c>
    </row>
    <row r="474" spans="13:14" hidden="1" x14ac:dyDescent="0.3">
      <c r="M474" s="108" t="str">
        <f t="shared" si="249"/>
        <v/>
      </c>
      <c r="N474" s="90" t="str">
        <f t="shared" si="250"/>
        <v/>
      </c>
    </row>
    <row r="475" spans="13:14" hidden="1" x14ac:dyDescent="0.3">
      <c r="M475" s="108" t="str">
        <f t="shared" si="249"/>
        <v/>
      </c>
      <c r="N475" s="90" t="str">
        <f t="shared" si="250"/>
        <v/>
      </c>
    </row>
    <row r="476" spans="13:14" hidden="1" x14ac:dyDescent="0.3">
      <c r="M476" s="108" t="str">
        <f t="shared" si="249"/>
        <v/>
      </c>
      <c r="N476" s="90" t="str">
        <f t="shared" si="250"/>
        <v/>
      </c>
    </row>
    <row r="477" spans="13:14" hidden="1" x14ac:dyDescent="0.3">
      <c r="M477" s="108" t="str">
        <f t="shared" si="249"/>
        <v/>
      </c>
      <c r="N477" s="90" t="str">
        <f t="shared" si="250"/>
        <v/>
      </c>
    </row>
    <row r="478" spans="13:14" hidden="1" x14ac:dyDescent="0.3">
      <c r="M478" s="108" t="str">
        <f t="shared" si="249"/>
        <v/>
      </c>
      <c r="N478" s="90" t="str">
        <f t="shared" si="250"/>
        <v/>
      </c>
    </row>
    <row r="479" spans="13:14" hidden="1" x14ac:dyDescent="0.3">
      <c r="M479" s="108" t="str">
        <f t="shared" si="249"/>
        <v/>
      </c>
      <c r="N479" s="90" t="str">
        <f t="shared" si="250"/>
        <v/>
      </c>
    </row>
    <row r="480" spans="13:14" hidden="1" x14ac:dyDescent="0.3">
      <c r="M480" s="108" t="str">
        <f t="shared" si="249"/>
        <v/>
      </c>
      <c r="N480" s="90" t="str">
        <f t="shared" si="250"/>
        <v/>
      </c>
    </row>
    <row r="481" spans="13:14" hidden="1" x14ac:dyDescent="0.3">
      <c r="M481" s="108" t="str">
        <f t="shared" si="249"/>
        <v/>
      </c>
      <c r="N481" s="90" t="str">
        <f t="shared" si="250"/>
        <v/>
      </c>
    </row>
    <row r="482" spans="13:14" hidden="1" x14ac:dyDescent="0.3">
      <c r="M482" s="108" t="str">
        <f t="shared" si="249"/>
        <v/>
      </c>
      <c r="N482" s="90" t="str">
        <f t="shared" si="250"/>
        <v/>
      </c>
    </row>
    <row r="483" spans="13:14" hidden="1" x14ac:dyDescent="0.3">
      <c r="M483" s="108" t="str">
        <f t="shared" si="249"/>
        <v/>
      </c>
      <c r="N483" s="90" t="str">
        <f t="shared" si="250"/>
        <v/>
      </c>
    </row>
    <row r="484" spans="13:14" hidden="1" x14ac:dyDescent="0.3">
      <c r="M484" s="108" t="str">
        <f t="shared" si="249"/>
        <v/>
      </c>
      <c r="N484" s="90" t="str">
        <f t="shared" si="250"/>
        <v/>
      </c>
    </row>
    <row r="485" spans="13:14" hidden="1" x14ac:dyDescent="0.3">
      <c r="M485" s="108" t="str">
        <f t="shared" si="249"/>
        <v/>
      </c>
      <c r="N485" s="90" t="str">
        <f t="shared" si="250"/>
        <v/>
      </c>
    </row>
    <row r="486" spans="13:14" hidden="1" x14ac:dyDescent="0.3">
      <c r="M486" s="108" t="str">
        <f t="shared" si="249"/>
        <v/>
      </c>
      <c r="N486" s="90" t="str">
        <f t="shared" si="250"/>
        <v/>
      </c>
    </row>
    <row r="487" spans="13:14" hidden="1" x14ac:dyDescent="0.3">
      <c r="M487" s="108" t="str">
        <f t="shared" si="249"/>
        <v/>
      </c>
      <c r="N487" s="90" t="str">
        <f t="shared" si="250"/>
        <v/>
      </c>
    </row>
    <row r="488" spans="13:14" hidden="1" x14ac:dyDescent="0.3">
      <c r="M488" s="108" t="str">
        <f t="shared" si="249"/>
        <v/>
      </c>
      <c r="N488" s="90" t="str">
        <f t="shared" si="250"/>
        <v/>
      </c>
    </row>
    <row r="489" spans="13:14" hidden="1" x14ac:dyDescent="0.3">
      <c r="M489" s="108" t="str">
        <f t="shared" si="249"/>
        <v/>
      </c>
      <c r="N489" s="90" t="str">
        <f t="shared" si="250"/>
        <v/>
      </c>
    </row>
    <row r="490" spans="13:14" hidden="1" x14ac:dyDescent="0.3">
      <c r="M490" s="108" t="str">
        <f t="shared" si="249"/>
        <v/>
      </c>
      <c r="N490" s="90" t="str">
        <f t="shared" si="250"/>
        <v/>
      </c>
    </row>
    <row r="491" spans="13:14" hidden="1" x14ac:dyDescent="0.3">
      <c r="M491" s="108" t="str">
        <f t="shared" si="249"/>
        <v/>
      </c>
      <c r="N491" s="90" t="str">
        <f t="shared" si="250"/>
        <v/>
      </c>
    </row>
    <row r="492" spans="13:14" hidden="1" x14ac:dyDescent="0.3">
      <c r="M492" s="108" t="str">
        <f t="shared" si="249"/>
        <v/>
      </c>
      <c r="N492" s="90" t="str">
        <f t="shared" si="250"/>
        <v/>
      </c>
    </row>
    <row r="493" spans="13:14" hidden="1" x14ac:dyDescent="0.3">
      <c r="M493" s="108" t="str">
        <f t="shared" si="249"/>
        <v/>
      </c>
      <c r="N493" s="90" t="str">
        <f t="shared" si="250"/>
        <v/>
      </c>
    </row>
    <row r="494" spans="13:14" hidden="1" x14ac:dyDescent="0.3">
      <c r="M494" s="108" t="str">
        <f t="shared" si="249"/>
        <v/>
      </c>
      <c r="N494" s="90" t="str">
        <f t="shared" si="250"/>
        <v/>
      </c>
    </row>
    <row r="495" spans="13:14" hidden="1" x14ac:dyDescent="0.3">
      <c r="M495" s="108" t="str">
        <f t="shared" si="249"/>
        <v/>
      </c>
      <c r="N495" s="90" t="str">
        <f t="shared" si="250"/>
        <v/>
      </c>
    </row>
    <row r="496" spans="13:14" hidden="1" x14ac:dyDescent="0.3">
      <c r="M496" s="108" t="str">
        <f t="shared" si="249"/>
        <v/>
      </c>
      <c r="N496" s="90" t="str">
        <f t="shared" si="250"/>
        <v/>
      </c>
    </row>
    <row r="497" spans="13:14" hidden="1" x14ac:dyDescent="0.3">
      <c r="M497" s="108" t="str">
        <f t="shared" si="249"/>
        <v/>
      </c>
      <c r="N497" s="90" t="str">
        <f t="shared" si="250"/>
        <v/>
      </c>
    </row>
    <row r="498" spans="13:14" hidden="1" x14ac:dyDescent="0.3">
      <c r="M498" s="108" t="str">
        <f t="shared" si="249"/>
        <v/>
      </c>
      <c r="N498" s="90" t="str">
        <f t="shared" si="250"/>
        <v/>
      </c>
    </row>
    <row r="499" spans="13:14" hidden="1" x14ac:dyDescent="0.3">
      <c r="M499" s="108" t="str">
        <f t="shared" si="249"/>
        <v/>
      </c>
      <c r="N499" s="90" t="str">
        <f t="shared" si="250"/>
        <v/>
      </c>
    </row>
    <row r="500" spans="13:14" hidden="1" x14ac:dyDescent="0.3">
      <c r="M500" s="108" t="str">
        <f t="shared" si="249"/>
        <v/>
      </c>
      <c r="N500" s="90" t="str">
        <f t="shared" si="250"/>
        <v/>
      </c>
    </row>
    <row r="501" spans="13:14" hidden="1" x14ac:dyDescent="0.3">
      <c r="M501" s="108" t="str">
        <f t="shared" ref="M501:M564" si="251">IF(H501="X",2,"")</f>
        <v/>
      </c>
      <c r="N501" s="90" t="str">
        <f t="shared" ref="N501:N564" si="252">IF(H501="X","Por favor justifique su Concepto","")</f>
        <v/>
      </c>
    </row>
    <row r="502" spans="13:14" hidden="1" x14ac:dyDescent="0.3">
      <c r="M502" s="108" t="str">
        <f t="shared" si="251"/>
        <v/>
      </c>
      <c r="N502" s="90" t="str">
        <f t="shared" si="252"/>
        <v/>
      </c>
    </row>
    <row r="503" spans="13:14" hidden="1" x14ac:dyDescent="0.3">
      <c r="M503" s="108" t="str">
        <f t="shared" si="251"/>
        <v/>
      </c>
      <c r="N503" s="90" t="str">
        <f t="shared" si="252"/>
        <v/>
      </c>
    </row>
    <row r="504" spans="13:14" hidden="1" x14ac:dyDescent="0.3">
      <c r="M504" s="108" t="str">
        <f t="shared" si="251"/>
        <v/>
      </c>
      <c r="N504" s="90" t="str">
        <f t="shared" si="252"/>
        <v/>
      </c>
    </row>
    <row r="505" spans="13:14" hidden="1" x14ac:dyDescent="0.3">
      <c r="M505" s="108" t="str">
        <f t="shared" si="251"/>
        <v/>
      </c>
      <c r="N505" s="90" t="str">
        <f t="shared" si="252"/>
        <v/>
      </c>
    </row>
    <row r="506" spans="13:14" hidden="1" x14ac:dyDescent="0.3">
      <c r="M506" s="108" t="str">
        <f t="shared" si="251"/>
        <v/>
      </c>
      <c r="N506" s="90" t="str">
        <f t="shared" si="252"/>
        <v/>
      </c>
    </row>
    <row r="507" spans="13:14" hidden="1" x14ac:dyDescent="0.3">
      <c r="M507" s="108" t="str">
        <f t="shared" si="251"/>
        <v/>
      </c>
      <c r="N507" s="90" t="str">
        <f t="shared" si="252"/>
        <v/>
      </c>
    </row>
    <row r="508" spans="13:14" hidden="1" x14ac:dyDescent="0.3">
      <c r="M508" s="108" t="str">
        <f t="shared" si="251"/>
        <v/>
      </c>
      <c r="N508" s="90" t="str">
        <f t="shared" si="252"/>
        <v/>
      </c>
    </row>
    <row r="509" spans="13:14" hidden="1" x14ac:dyDescent="0.3">
      <c r="M509" s="108" t="str">
        <f t="shared" si="251"/>
        <v/>
      </c>
      <c r="N509" s="90" t="str">
        <f t="shared" si="252"/>
        <v/>
      </c>
    </row>
    <row r="510" spans="13:14" hidden="1" x14ac:dyDescent="0.3">
      <c r="M510" s="108" t="str">
        <f t="shared" si="251"/>
        <v/>
      </c>
      <c r="N510" s="90" t="str">
        <f t="shared" si="252"/>
        <v/>
      </c>
    </row>
    <row r="511" spans="13:14" hidden="1" x14ac:dyDescent="0.3">
      <c r="M511" s="108" t="str">
        <f t="shared" si="251"/>
        <v/>
      </c>
      <c r="N511" s="90" t="str">
        <f t="shared" si="252"/>
        <v/>
      </c>
    </row>
    <row r="512" spans="13:14" hidden="1" x14ac:dyDescent="0.3">
      <c r="M512" s="108" t="str">
        <f t="shared" si="251"/>
        <v/>
      </c>
      <c r="N512" s="90" t="str">
        <f t="shared" si="252"/>
        <v/>
      </c>
    </row>
    <row r="513" spans="13:14" hidden="1" x14ac:dyDescent="0.3">
      <c r="M513" s="108" t="str">
        <f t="shared" si="251"/>
        <v/>
      </c>
      <c r="N513" s="90" t="str">
        <f t="shared" si="252"/>
        <v/>
      </c>
    </row>
    <row r="514" spans="13:14" hidden="1" x14ac:dyDescent="0.3">
      <c r="M514" s="108" t="str">
        <f t="shared" si="251"/>
        <v/>
      </c>
      <c r="N514" s="90" t="str">
        <f t="shared" si="252"/>
        <v/>
      </c>
    </row>
    <row r="515" spans="13:14" hidden="1" x14ac:dyDescent="0.3">
      <c r="M515" s="108" t="str">
        <f t="shared" si="251"/>
        <v/>
      </c>
      <c r="N515" s="90" t="str">
        <f t="shared" si="252"/>
        <v/>
      </c>
    </row>
    <row r="516" spans="13:14" hidden="1" x14ac:dyDescent="0.3">
      <c r="M516" s="108" t="str">
        <f t="shared" si="251"/>
        <v/>
      </c>
      <c r="N516" s="90" t="str">
        <f t="shared" si="252"/>
        <v/>
      </c>
    </row>
    <row r="517" spans="13:14" hidden="1" x14ac:dyDescent="0.3">
      <c r="M517" s="108" t="str">
        <f t="shared" si="251"/>
        <v/>
      </c>
      <c r="N517" s="90" t="str">
        <f t="shared" si="252"/>
        <v/>
      </c>
    </row>
    <row r="518" spans="13:14" hidden="1" x14ac:dyDescent="0.3">
      <c r="M518" s="108" t="str">
        <f t="shared" si="251"/>
        <v/>
      </c>
      <c r="N518" s="90" t="str">
        <f t="shared" si="252"/>
        <v/>
      </c>
    </row>
    <row r="519" spans="13:14" hidden="1" x14ac:dyDescent="0.3">
      <c r="M519" s="108" t="str">
        <f t="shared" si="251"/>
        <v/>
      </c>
      <c r="N519" s="90" t="str">
        <f t="shared" si="252"/>
        <v/>
      </c>
    </row>
    <row r="520" spans="13:14" hidden="1" x14ac:dyDescent="0.3">
      <c r="M520" s="108" t="str">
        <f t="shared" si="251"/>
        <v/>
      </c>
      <c r="N520" s="90" t="str">
        <f t="shared" si="252"/>
        <v/>
      </c>
    </row>
    <row r="521" spans="13:14" hidden="1" x14ac:dyDescent="0.3">
      <c r="M521" s="108" t="str">
        <f t="shared" si="251"/>
        <v/>
      </c>
      <c r="N521" s="90" t="str">
        <f t="shared" si="252"/>
        <v/>
      </c>
    </row>
    <row r="522" spans="13:14" hidden="1" x14ac:dyDescent="0.3">
      <c r="M522" s="108" t="str">
        <f t="shared" si="251"/>
        <v/>
      </c>
      <c r="N522" s="90" t="str">
        <f t="shared" si="252"/>
        <v/>
      </c>
    </row>
    <row r="523" spans="13:14" hidden="1" x14ac:dyDescent="0.3">
      <c r="M523" s="108" t="str">
        <f t="shared" si="251"/>
        <v/>
      </c>
      <c r="N523" s="90" t="str">
        <f t="shared" si="252"/>
        <v/>
      </c>
    </row>
    <row r="524" spans="13:14" hidden="1" x14ac:dyDescent="0.3">
      <c r="M524" s="108" t="str">
        <f t="shared" si="251"/>
        <v/>
      </c>
      <c r="N524" s="90" t="str">
        <f t="shared" si="252"/>
        <v/>
      </c>
    </row>
    <row r="525" spans="13:14" hidden="1" x14ac:dyDescent="0.3">
      <c r="M525" s="108" t="str">
        <f t="shared" si="251"/>
        <v/>
      </c>
      <c r="N525" s="90" t="str">
        <f t="shared" si="252"/>
        <v/>
      </c>
    </row>
    <row r="526" spans="13:14" hidden="1" x14ac:dyDescent="0.3">
      <c r="M526" s="108" t="str">
        <f t="shared" si="251"/>
        <v/>
      </c>
      <c r="N526" s="90" t="str">
        <f t="shared" si="252"/>
        <v/>
      </c>
    </row>
    <row r="527" spans="13:14" hidden="1" x14ac:dyDescent="0.3">
      <c r="M527" s="108" t="str">
        <f t="shared" si="251"/>
        <v/>
      </c>
      <c r="N527" s="90" t="str">
        <f t="shared" si="252"/>
        <v/>
      </c>
    </row>
    <row r="528" spans="13:14" hidden="1" x14ac:dyDescent="0.3">
      <c r="M528" s="108" t="str">
        <f t="shared" si="251"/>
        <v/>
      </c>
      <c r="N528" s="90" t="str">
        <f t="shared" si="252"/>
        <v/>
      </c>
    </row>
    <row r="529" spans="13:14" hidden="1" x14ac:dyDescent="0.3">
      <c r="M529" s="108" t="str">
        <f t="shared" si="251"/>
        <v/>
      </c>
      <c r="N529" s="90" t="str">
        <f t="shared" si="252"/>
        <v/>
      </c>
    </row>
    <row r="530" spans="13:14" hidden="1" x14ac:dyDescent="0.3">
      <c r="M530" s="108" t="str">
        <f t="shared" si="251"/>
        <v/>
      </c>
      <c r="N530" s="90" t="str">
        <f t="shared" si="252"/>
        <v/>
      </c>
    </row>
    <row r="531" spans="13:14" hidden="1" x14ac:dyDescent="0.3">
      <c r="M531" s="108" t="str">
        <f t="shared" si="251"/>
        <v/>
      </c>
      <c r="N531" s="90" t="str">
        <f t="shared" si="252"/>
        <v/>
      </c>
    </row>
    <row r="532" spans="13:14" hidden="1" x14ac:dyDescent="0.3">
      <c r="M532" s="108" t="str">
        <f t="shared" si="251"/>
        <v/>
      </c>
      <c r="N532" s="90" t="str">
        <f t="shared" si="252"/>
        <v/>
      </c>
    </row>
    <row r="533" spans="13:14" hidden="1" x14ac:dyDescent="0.3">
      <c r="M533" s="108" t="str">
        <f t="shared" si="251"/>
        <v/>
      </c>
      <c r="N533" s="90" t="str">
        <f t="shared" si="252"/>
        <v/>
      </c>
    </row>
    <row r="534" spans="13:14" hidden="1" x14ac:dyDescent="0.3">
      <c r="M534" s="108" t="str">
        <f t="shared" si="251"/>
        <v/>
      </c>
      <c r="N534" s="90" t="str">
        <f t="shared" si="252"/>
        <v/>
      </c>
    </row>
    <row r="535" spans="13:14" hidden="1" x14ac:dyDescent="0.3">
      <c r="M535" s="108" t="str">
        <f t="shared" si="251"/>
        <v/>
      </c>
      <c r="N535" s="90" t="str">
        <f t="shared" si="252"/>
        <v/>
      </c>
    </row>
    <row r="536" spans="13:14" hidden="1" x14ac:dyDescent="0.3">
      <c r="M536" s="108" t="str">
        <f t="shared" si="251"/>
        <v/>
      </c>
      <c r="N536" s="90" t="str">
        <f t="shared" si="252"/>
        <v/>
      </c>
    </row>
    <row r="537" spans="13:14" hidden="1" x14ac:dyDescent="0.3">
      <c r="M537" s="108" t="str">
        <f t="shared" si="251"/>
        <v/>
      </c>
      <c r="N537" s="90" t="str">
        <f t="shared" si="252"/>
        <v/>
      </c>
    </row>
    <row r="538" spans="13:14" hidden="1" x14ac:dyDescent="0.3">
      <c r="M538" s="108" t="str">
        <f t="shared" si="251"/>
        <v/>
      </c>
      <c r="N538" s="90" t="str">
        <f t="shared" si="252"/>
        <v/>
      </c>
    </row>
    <row r="539" spans="13:14" hidden="1" x14ac:dyDescent="0.3">
      <c r="M539" s="108" t="str">
        <f t="shared" si="251"/>
        <v/>
      </c>
      <c r="N539" s="90" t="str">
        <f t="shared" si="252"/>
        <v/>
      </c>
    </row>
    <row r="540" spans="13:14" hidden="1" x14ac:dyDescent="0.3">
      <c r="M540" s="108" t="str">
        <f t="shared" si="251"/>
        <v/>
      </c>
      <c r="N540" s="90" t="str">
        <f t="shared" si="252"/>
        <v/>
      </c>
    </row>
    <row r="541" spans="13:14" hidden="1" x14ac:dyDescent="0.3">
      <c r="M541" s="108" t="str">
        <f t="shared" si="251"/>
        <v/>
      </c>
      <c r="N541" s="90" t="str">
        <f t="shared" si="252"/>
        <v/>
      </c>
    </row>
    <row r="542" spans="13:14" hidden="1" x14ac:dyDescent="0.3">
      <c r="M542" s="108" t="str">
        <f t="shared" si="251"/>
        <v/>
      </c>
      <c r="N542" s="90" t="str">
        <f t="shared" si="252"/>
        <v/>
      </c>
    </row>
    <row r="543" spans="13:14" hidden="1" x14ac:dyDescent="0.3">
      <c r="M543" s="108" t="str">
        <f t="shared" si="251"/>
        <v/>
      </c>
      <c r="N543" s="90" t="str">
        <f t="shared" si="252"/>
        <v/>
      </c>
    </row>
    <row r="544" spans="13:14" hidden="1" x14ac:dyDescent="0.3">
      <c r="M544" s="108" t="str">
        <f t="shared" si="251"/>
        <v/>
      </c>
      <c r="N544" s="90" t="str">
        <f t="shared" si="252"/>
        <v/>
      </c>
    </row>
    <row r="545" spans="13:14" hidden="1" x14ac:dyDescent="0.3">
      <c r="M545" s="108" t="str">
        <f t="shared" si="251"/>
        <v/>
      </c>
      <c r="N545" s="90" t="str">
        <f t="shared" si="252"/>
        <v/>
      </c>
    </row>
    <row r="546" spans="13:14" hidden="1" x14ac:dyDescent="0.3">
      <c r="M546" s="108" t="str">
        <f t="shared" si="251"/>
        <v/>
      </c>
      <c r="N546" s="90" t="str">
        <f t="shared" si="252"/>
        <v/>
      </c>
    </row>
    <row r="547" spans="13:14" hidden="1" x14ac:dyDescent="0.3">
      <c r="M547" s="108" t="str">
        <f t="shared" si="251"/>
        <v/>
      </c>
      <c r="N547" s="90" t="str">
        <f t="shared" si="252"/>
        <v/>
      </c>
    </row>
    <row r="548" spans="13:14" hidden="1" x14ac:dyDescent="0.3">
      <c r="M548" s="108" t="str">
        <f t="shared" si="251"/>
        <v/>
      </c>
      <c r="N548" s="90" t="str">
        <f t="shared" si="252"/>
        <v/>
      </c>
    </row>
    <row r="549" spans="13:14" hidden="1" x14ac:dyDescent="0.3">
      <c r="M549" s="108" t="str">
        <f t="shared" si="251"/>
        <v/>
      </c>
      <c r="N549" s="90" t="str">
        <f t="shared" si="252"/>
        <v/>
      </c>
    </row>
    <row r="550" spans="13:14" hidden="1" x14ac:dyDescent="0.3">
      <c r="M550" s="108" t="str">
        <f t="shared" si="251"/>
        <v/>
      </c>
      <c r="N550" s="90" t="str">
        <f t="shared" si="252"/>
        <v/>
      </c>
    </row>
    <row r="551" spans="13:14" hidden="1" x14ac:dyDescent="0.3">
      <c r="M551" s="108" t="str">
        <f t="shared" si="251"/>
        <v/>
      </c>
      <c r="N551" s="90" t="str">
        <f t="shared" si="252"/>
        <v/>
      </c>
    </row>
    <row r="552" spans="13:14" hidden="1" x14ac:dyDescent="0.3">
      <c r="M552" s="108" t="str">
        <f t="shared" si="251"/>
        <v/>
      </c>
      <c r="N552" s="90" t="str">
        <f t="shared" si="252"/>
        <v/>
      </c>
    </row>
    <row r="553" spans="13:14" hidden="1" x14ac:dyDescent="0.3">
      <c r="M553" s="108" t="str">
        <f t="shared" si="251"/>
        <v/>
      </c>
      <c r="N553" s="90" t="str">
        <f t="shared" si="252"/>
        <v/>
      </c>
    </row>
    <row r="554" spans="13:14" hidden="1" x14ac:dyDescent="0.3">
      <c r="M554" s="108" t="str">
        <f t="shared" si="251"/>
        <v/>
      </c>
      <c r="N554" s="90" t="str">
        <f t="shared" si="252"/>
        <v/>
      </c>
    </row>
    <row r="555" spans="13:14" hidden="1" x14ac:dyDescent="0.3">
      <c r="M555" s="108" t="str">
        <f t="shared" si="251"/>
        <v/>
      </c>
      <c r="N555" s="90" t="str">
        <f t="shared" si="252"/>
        <v/>
      </c>
    </row>
    <row r="556" spans="13:14" hidden="1" x14ac:dyDescent="0.3">
      <c r="M556" s="108" t="str">
        <f t="shared" si="251"/>
        <v/>
      </c>
      <c r="N556" s="90" t="str">
        <f t="shared" si="252"/>
        <v/>
      </c>
    </row>
    <row r="557" spans="13:14" hidden="1" x14ac:dyDescent="0.3">
      <c r="M557" s="108" t="str">
        <f t="shared" si="251"/>
        <v/>
      </c>
      <c r="N557" s="90" t="str">
        <f t="shared" si="252"/>
        <v/>
      </c>
    </row>
    <row r="558" spans="13:14" hidden="1" x14ac:dyDescent="0.3">
      <c r="M558" s="108" t="str">
        <f t="shared" si="251"/>
        <v/>
      </c>
      <c r="N558" s="90" t="str">
        <f t="shared" si="252"/>
        <v/>
      </c>
    </row>
    <row r="559" spans="13:14" hidden="1" x14ac:dyDescent="0.3">
      <c r="M559" s="108" t="str">
        <f t="shared" si="251"/>
        <v/>
      </c>
      <c r="N559" s="90" t="str">
        <f t="shared" si="252"/>
        <v/>
      </c>
    </row>
    <row r="560" spans="13:14" hidden="1" x14ac:dyDescent="0.3">
      <c r="M560" s="108" t="str">
        <f t="shared" si="251"/>
        <v/>
      </c>
      <c r="N560" s="90" t="str">
        <f t="shared" si="252"/>
        <v/>
      </c>
    </row>
    <row r="561" spans="13:14" hidden="1" x14ac:dyDescent="0.3">
      <c r="M561" s="108" t="str">
        <f t="shared" si="251"/>
        <v/>
      </c>
      <c r="N561" s="90" t="str">
        <f t="shared" si="252"/>
        <v/>
      </c>
    </row>
    <row r="562" spans="13:14" hidden="1" x14ac:dyDescent="0.3">
      <c r="M562" s="108" t="str">
        <f t="shared" si="251"/>
        <v/>
      </c>
      <c r="N562" s="90" t="str">
        <f t="shared" si="252"/>
        <v/>
      </c>
    </row>
    <row r="563" spans="13:14" hidden="1" x14ac:dyDescent="0.3">
      <c r="M563" s="108" t="str">
        <f t="shared" si="251"/>
        <v/>
      </c>
      <c r="N563" s="90" t="str">
        <f t="shared" si="252"/>
        <v/>
      </c>
    </row>
    <row r="564" spans="13:14" hidden="1" x14ac:dyDescent="0.3">
      <c r="M564" s="108" t="str">
        <f t="shared" si="251"/>
        <v/>
      </c>
      <c r="N564" s="90" t="str">
        <f t="shared" si="252"/>
        <v/>
      </c>
    </row>
    <row r="565" spans="13:14" hidden="1" x14ac:dyDescent="0.3">
      <c r="M565" s="108" t="str">
        <f t="shared" ref="M565:M628" si="253">IF(H565="X",2,"")</f>
        <v/>
      </c>
      <c r="N565" s="90" t="str">
        <f t="shared" ref="N565:N628" si="254">IF(H565="X","Por favor justifique su Concepto","")</f>
        <v/>
      </c>
    </row>
    <row r="566" spans="13:14" hidden="1" x14ac:dyDescent="0.3">
      <c r="M566" s="108" t="str">
        <f t="shared" si="253"/>
        <v/>
      </c>
      <c r="N566" s="90" t="str">
        <f t="shared" si="254"/>
        <v/>
      </c>
    </row>
    <row r="567" spans="13:14" hidden="1" x14ac:dyDescent="0.3">
      <c r="M567" s="108" t="str">
        <f t="shared" si="253"/>
        <v/>
      </c>
      <c r="N567" s="90" t="str">
        <f t="shared" si="254"/>
        <v/>
      </c>
    </row>
    <row r="568" spans="13:14" hidden="1" x14ac:dyDescent="0.3">
      <c r="M568" s="108" t="str">
        <f t="shared" si="253"/>
        <v/>
      </c>
      <c r="N568" s="90" t="str">
        <f t="shared" si="254"/>
        <v/>
      </c>
    </row>
    <row r="569" spans="13:14" hidden="1" x14ac:dyDescent="0.3">
      <c r="M569" s="108" t="str">
        <f t="shared" si="253"/>
        <v/>
      </c>
      <c r="N569" s="90" t="str">
        <f t="shared" si="254"/>
        <v/>
      </c>
    </row>
    <row r="570" spans="13:14" hidden="1" x14ac:dyDescent="0.3">
      <c r="M570" s="108" t="str">
        <f t="shared" si="253"/>
        <v/>
      </c>
      <c r="N570" s="90" t="str">
        <f t="shared" si="254"/>
        <v/>
      </c>
    </row>
    <row r="571" spans="13:14" hidden="1" x14ac:dyDescent="0.3">
      <c r="M571" s="108" t="str">
        <f t="shared" si="253"/>
        <v/>
      </c>
      <c r="N571" s="90" t="str">
        <f t="shared" si="254"/>
        <v/>
      </c>
    </row>
    <row r="572" spans="13:14" hidden="1" x14ac:dyDescent="0.3">
      <c r="M572" s="108" t="str">
        <f t="shared" si="253"/>
        <v/>
      </c>
      <c r="N572" s="90" t="str">
        <f t="shared" si="254"/>
        <v/>
      </c>
    </row>
    <row r="573" spans="13:14" hidden="1" x14ac:dyDescent="0.3">
      <c r="M573" s="108" t="str">
        <f t="shared" si="253"/>
        <v/>
      </c>
      <c r="N573" s="90" t="str">
        <f t="shared" si="254"/>
        <v/>
      </c>
    </row>
    <row r="574" spans="13:14" hidden="1" x14ac:dyDescent="0.3">
      <c r="M574" s="108" t="str">
        <f t="shared" si="253"/>
        <v/>
      </c>
      <c r="N574" s="90" t="str">
        <f t="shared" si="254"/>
        <v/>
      </c>
    </row>
    <row r="575" spans="13:14" hidden="1" x14ac:dyDescent="0.3">
      <c r="M575" s="108" t="str">
        <f t="shared" si="253"/>
        <v/>
      </c>
      <c r="N575" s="90" t="str">
        <f t="shared" si="254"/>
        <v/>
      </c>
    </row>
    <row r="576" spans="13:14" hidden="1" x14ac:dyDescent="0.3">
      <c r="M576" s="108" t="str">
        <f t="shared" si="253"/>
        <v/>
      </c>
      <c r="N576" s="90" t="str">
        <f t="shared" si="254"/>
        <v/>
      </c>
    </row>
    <row r="577" spans="13:14" hidden="1" x14ac:dyDescent="0.3">
      <c r="M577" s="108" t="str">
        <f t="shared" si="253"/>
        <v/>
      </c>
      <c r="N577" s="90" t="str">
        <f t="shared" si="254"/>
        <v/>
      </c>
    </row>
    <row r="578" spans="13:14" hidden="1" x14ac:dyDescent="0.3">
      <c r="M578" s="108" t="str">
        <f t="shared" si="253"/>
        <v/>
      </c>
      <c r="N578" s="90" t="str">
        <f t="shared" si="254"/>
        <v/>
      </c>
    </row>
    <row r="579" spans="13:14" hidden="1" x14ac:dyDescent="0.3">
      <c r="M579" s="108" t="str">
        <f t="shared" si="253"/>
        <v/>
      </c>
      <c r="N579" s="90" t="str">
        <f t="shared" si="254"/>
        <v/>
      </c>
    </row>
    <row r="580" spans="13:14" hidden="1" x14ac:dyDescent="0.3">
      <c r="M580" s="108" t="str">
        <f t="shared" si="253"/>
        <v/>
      </c>
      <c r="N580" s="90" t="str">
        <f t="shared" si="254"/>
        <v/>
      </c>
    </row>
    <row r="581" spans="13:14" hidden="1" x14ac:dyDescent="0.3">
      <c r="M581" s="108" t="str">
        <f t="shared" si="253"/>
        <v/>
      </c>
      <c r="N581" s="90" t="str">
        <f t="shared" si="254"/>
        <v/>
      </c>
    </row>
    <row r="582" spans="13:14" hidden="1" x14ac:dyDescent="0.3">
      <c r="M582" s="108" t="str">
        <f t="shared" si="253"/>
        <v/>
      </c>
      <c r="N582" s="90" t="str">
        <f t="shared" si="254"/>
        <v/>
      </c>
    </row>
    <row r="583" spans="13:14" hidden="1" x14ac:dyDescent="0.3">
      <c r="M583" s="108" t="str">
        <f t="shared" si="253"/>
        <v/>
      </c>
      <c r="N583" s="90" t="str">
        <f t="shared" si="254"/>
        <v/>
      </c>
    </row>
    <row r="584" spans="13:14" hidden="1" x14ac:dyDescent="0.3">
      <c r="M584" s="108" t="str">
        <f t="shared" si="253"/>
        <v/>
      </c>
      <c r="N584" s="90" t="str">
        <f t="shared" si="254"/>
        <v/>
      </c>
    </row>
    <row r="585" spans="13:14" hidden="1" x14ac:dyDescent="0.3">
      <c r="M585" s="108" t="str">
        <f t="shared" si="253"/>
        <v/>
      </c>
      <c r="N585" s="90" t="str">
        <f t="shared" si="254"/>
        <v/>
      </c>
    </row>
    <row r="586" spans="13:14" hidden="1" x14ac:dyDescent="0.3">
      <c r="M586" s="108" t="str">
        <f t="shared" si="253"/>
        <v/>
      </c>
      <c r="N586" s="90" t="str">
        <f t="shared" si="254"/>
        <v/>
      </c>
    </row>
    <row r="587" spans="13:14" hidden="1" x14ac:dyDescent="0.3">
      <c r="M587" s="108" t="str">
        <f t="shared" si="253"/>
        <v/>
      </c>
      <c r="N587" s="90" t="str">
        <f t="shared" si="254"/>
        <v/>
      </c>
    </row>
    <row r="588" spans="13:14" hidden="1" x14ac:dyDescent="0.3">
      <c r="M588" s="108" t="str">
        <f t="shared" si="253"/>
        <v/>
      </c>
      <c r="N588" s="90" t="str">
        <f t="shared" si="254"/>
        <v/>
      </c>
    </row>
    <row r="589" spans="13:14" hidden="1" x14ac:dyDescent="0.3">
      <c r="M589" s="108" t="str">
        <f t="shared" si="253"/>
        <v/>
      </c>
      <c r="N589" s="90" t="str">
        <f t="shared" si="254"/>
        <v/>
      </c>
    </row>
    <row r="590" spans="13:14" hidden="1" x14ac:dyDescent="0.3">
      <c r="M590" s="108" t="str">
        <f t="shared" si="253"/>
        <v/>
      </c>
      <c r="N590" s="90" t="str">
        <f t="shared" si="254"/>
        <v/>
      </c>
    </row>
    <row r="591" spans="13:14" hidden="1" x14ac:dyDescent="0.3">
      <c r="M591" s="108" t="str">
        <f t="shared" si="253"/>
        <v/>
      </c>
      <c r="N591" s="90" t="str">
        <f t="shared" si="254"/>
        <v/>
      </c>
    </row>
    <row r="592" spans="13:14" hidden="1" x14ac:dyDescent="0.3">
      <c r="M592" s="108" t="str">
        <f t="shared" si="253"/>
        <v/>
      </c>
      <c r="N592" s="90" t="str">
        <f t="shared" si="254"/>
        <v/>
      </c>
    </row>
    <row r="593" spans="13:14" hidden="1" x14ac:dyDescent="0.3">
      <c r="M593" s="108" t="str">
        <f t="shared" si="253"/>
        <v/>
      </c>
      <c r="N593" s="90" t="str">
        <f t="shared" si="254"/>
        <v/>
      </c>
    </row>
    <row r="594" spans="13:14" hidden="1" x14ac:dyDescent="0.3">
      <c r="M594" s="108" t="str">
        <f t="shared" si="253"/>
        <v/>
      </c>
      <c r="N594" s="90" t="str">
        <f t="shared" si="254"/>
        <v/>
      </c>
    </row>
    <row r="595" spans="13:14" hidden="1" x14ac:dyDescent="0.3">
      <c r="M595" s="108" t="str">
        <f t="shared" si="253"/>
        <v/>
      </c>
      <c r="N595" s="90" t="str">
        <f t="shared" si="254"/>
        <v/>
      </c>
    </row>
    <row r="596" spans="13:14" hidden="1" x14ac:dyDescent="0.3">
      <c r="M596" s="108" t="str">
        <f t="shared" si="253"/>
        <v/>
      </c>
      <c r="N596" s="90" t="str">
        <f t="shared" si="254"/>
        <v/>
      </c>
    </row>
    <row r="597" spans="13:14" hidden="1" x14ac:dyDescent="0.3">
      <c r="M597" s="108" t="str">
        <f t="shared" si="253"/>
        <v/>
      </c>
      <c r="N597" s="90" t="str">
        <f t="shared" si="254"/>
        <v/>
      </c>
    </row>
    <row r="598" spans="13:14" hidden="1" x14ac:dyDescent="0.3">
      <c r="M598" s="108" t="str">
        <f t="shared" si="253"/>
        <v/>
      </c>
      <c r="N598" s="90" t="str">
        <f t="shared" si="254"/>
        <v/>
      </c>
    </row>
    <row r="599" spans="13:14" hidden="1" x14ac:dyDescent="0.3">
      <c r="M599" s="108" t="str">
        <f t="shared" si="253"/>
        <v/>
      </c>
      <c r="N599" s="90" t="str">
        <f t="shared" si="254"/>
        <v/>
      </c>
    </row>
    <row r="600" spans="13:14" hidden="1" x14ac:dyDescent="0.3">
      <c r="M600" s="108" t="str">
        <f t="shared" si="253"/>
        <v/>
      </c>
      <c r="N600" s="90" t="str">
        <f t="shared" si="254"/>
        <v/>
      </c>
    </row>
    <row r="601" spans="13:14" hidden="1" x14ac:dyDescent="0.3">
      <c r="M601" s="108" t="str">
        <f t="shared" si="253"/>
        <v/>
      </c>
      <c r="N601" s="90" t="str">
        <f t="shared" si="254"/>
        <v/>
      </c>
    </row>
    <row r="602" spans="13:14" hidden="1" x14ac:dyDescent="0.3">
      <c r="M602" s="108" t="str">
        <f t="shared" si="253"/>
        <v/>
      </c>
      <c r="N602" s="90" t="str">
        <f t="shared" si="254"/>
        <v/>
      </c>
    </row>
    <row r="603" spans="13:14" hidden="1" x14ac:dyDescent="0.3">
      <c r="M603" s="108" t="str">
        <f t="shared" si="253"/>
        <v/>
      </c>
      <c r="N603" s="90" t="str">
        <f t="shared" si="254"/>
        <v/>
      </c>
    </row>
    <row r="604" spans="13:14" hidden="1" x14ac:dyDescent="0.3">
      <c r="M604" s="108" t="str">
        <f t="shared" si="253"/>
        <v/>
      </c>
      <c r="N604" s="90" t="str">
        <f t="shared" si="254"/>
        <v/>
      </c>
    </row>
    <row r="605" spans="13:14" hidden="1" x14ac:dyDescent="0.3">
      <c r="M605" s="108" t="str">
        <f t="shared" si="253"/>
        <v/>
      </c>
      <c r="N605" s="90" t="str">
        <f t="shared" si="254"/>
        <v/>
      </c>
    </row>
    <row r="606" spans="13:14" hidden="1" x14ac:dyDescent="0.3">
      <c r="M606" s="108" t="str">
        <f t="shared" si="253"/>
        <v/>
      </c>
      <c r="N606" s="90" t="str">
        <f t="shared" si="254"/>
        <v/>
      </c>
    </row>
    <row r="607" spans="13:14" hidden="1" x14ac:dyDescent="0.3">
      <c r="M607" s="108" t="str">
        <f t="shared" si="253"/>
        <v/>
      </c>
      <c r="N607" s="90" t="str">
        <f t="shared" si="254"/>
        <v/>
      </c>
    </row>
    <row r="608" spans="13:14" hidden="1" x14ac:dyDescent="0.3">
      <c r="M608" s="108" t="str">
        <f t="shared" si="253"/>
        <v/>
      </c>
      <c r="N608" s="90" t="str">
        <f t="shared" si="254"/>
        <v/>
      </c>
    </row>
    <row r="609" spans="13:14" hidden="1" x14ac:dyDescent="0.3">
      <c r="M609" s="108" t="str">
        <f t="shared" si="253"/>
        <v/>
      </c>
      <c r="N609" s="90" t="str">
        <f t="shared" si="254"/>
        <v/>
      </c>
    </row>
    <row r="610" spans="13:14" hidden="1" x14ac:dyDescent="0.3">
      <c r="M610" s="108" t="str">
        <f t="shared" si="253"/>
        <v/>
      </c>
      <c r="N610" s="90" t="str">
        <f t="shared" si="254"/>
        <v/>
      </c>
    </row>
    <row r="611" spans="13:14" hidden="1" x14ac:dyDescent="0.3">
      <c r="M611" s="108" t="str">
        <f t="shared" si="253"/>
        <v/>
      </c>
      <c r="N611" s="90" t="str">
        <f t="shared" si="254"/>
        <v/>
      </c>
    </row>
    <row r="612" spans="13:14" hidden="1" x14ac:dyDescent="0.3">
      <c r="M612" s="108" t="str">
        <f t="shared" si="253"/>
        <v/>
      </c>
      <c r="N612" s="90" t="str">
        <f t="shared" si="254"/>
        <v/>
      </c>
    </row>
    <row r="613" spans="13:14" hidden="1" x14ac:dyDescent="0.3">
      <c r="M613" s="108" t="str">
        <f t="shared" si="253"/>
        <v/>
      </c>
      <c r="N613" s="90" t="str">
        <f t="shared" si="254"/>
        <v/>
      </c>
    </row>
    <row r="614" spans="13:14" hidden="1" x14ac:dyDescent="0.3">
      <c r="M614" s="108" t="str">
        <f t="shared" si="253"/>
        <v/>
      </c>
      <c r="N614" s="90" t="str">
        <f t="shared" si="254"/>
        <v/>
      </c>
    </row>
    <row r="615" spans="13:14" hidden="1" x14ac:dyDescent="0.3">
      <c r="M615" s="108" t="str">
        <f t="shared" si="253"/>
        <v/>
      </c>
      <c r="N615" s="90" t="str">
        <f t="shared" si="254"/>
        <v/>
      </c>
    </row>
    <row r="616" spans="13:14" hidden="1" x14ac:dyDescent="0.3">
      <c r="M616" s="108" t="str">
        <f t="shared" si="253"/>
        <v/>
      </c>
      <c r="N616" s="90" t="str">
        <f t="shared" si="254"/>
        <v/>
      </c>
    </row>
    <row r="617" spans="13:14" hidden="1" x14ac:dyDescent="0.3">
      <c r="M617" s="108" t="str">
        <f t="shared" si="253"/>
        <v/>
      </c>
      <c r="N617" s="90" t="str">
        <f t="shared" si="254"/>
        <v/>
      </c>
    </row>
    <row r="618" spans="13:14" hidden="1" x14ac:dyDescent="0.3">
      <c r="M618" s="108" t="str">
        <f t="shared" si="253"/>
        <v/>
      </c>
      <c r="N618" s="90" t="str">
        <f t="shared" si="254"/>
        <v/>
      </c>
    </row>
    <row r="619" spans="13:14" hidden="1" x14ac:dyDescent="0.3">
      <c r="M619" s="108" t="str">
        <f t="shared" si="253"/>
        <v/>
      </c>
      <c r="N619" s="90" t="str">
        <f t="shared" si="254"/>
        <v/>
      </c>
    </row>
    <row r="620" spans="13:14" hidden="1" x14ac:dyDescent="0.3">
      <c r="M620" s="108" t="str">
        <f t="shared" si="253"/>
        <v/>
      </c>
      <c r="N620" s="90" t="str">
        <f t="shared" si="254"/>
        <v/>
      </c>
    </row>
    <row r="621" spans="13:14" hidden="1" x14ac:dyDescent="0.3">
      <c r="M621" s="108" t="str">
        <f t="shared" si="253"/>
        <v/>
      </c>
      <c r="N621" s="90" t="str">
        <f t="shared" si="254"/>
        <v/>
      </c>
    </row>
    <row r="622" spans="13:14" hidden="1" x14ac:dyDescent="0.3">
      <c r="M622" s="108" t="str">
        <f t="shared" si="253"/>
        <v/>
      </c>
      <c r="N622" s="90" t="str">
        <f t="shared" si="254"/>
        <v/>
      </c>
    </row>
    <row r="623" spans="13:14" hidden="1" x14ac:dyDescent="0.3">
      <c r="M623" s="108" t="str">
        <f t="shared" si="253"/>
        <v/>
      </c>
      <c r="N623" s="90" t="str">
        <f t="shared" si="254"/>
        <v/>
      </c>
    </row>
    <row r="624" spans="13:14" hidden="1" x14ac:dyDescent="0.3">
      <c r="M624" s="108" t="str">
        <f t="shared" si="253"/>
        <v/>
      </c>
      <c r="N624" s="90" t="str">
        <f t="shared" si="254"/>
        <v/>
      </c>
    </row>
    <row r="625" spans="13:14" hidden="1" x14ac:dyDescent="0.3">
      <c r="M625" s="108" t="str">
        <f t="shared" si="253"/>
        <v/>
      </c>
      <c r="N625" s="90" t="str">
        <f t="shared" si="254"/>
        <v/>
      </c>
    </row>
    <row r="626" spans="13:14" hidden="1" x14ac:dyDescent="0.3">
      <c r="M626" s="108" t="str">
        <f t="shared" si="253"/>
        <v/>
      </c>
      <c r="N626" s="90" t="str">
        <f t="shared" si="254"/>
        <v/>
      </c>
    </row>
    <row r="627" spans="13:14" hidden="1" x14ac:dyDescent="0.3">
      <c r="M627" s="108" t="str">
        <f t="shared" si="253"/>
        <v/>
      </c>
      <c r="N627" s="90" t="str">
        <f t="shared" si="254"/>
        <v/>
      </c>
    </row>
    <row r="628" spans="13:14" hidden="1" x14ac:dyDescent="0.3">
      <c r="M628" s="108" t="str">
        <f t="shared" si="253"/>
        <v/>
      </c>
      <c r="N628" s="90" t="str">
        <f t="shared" si="254"/>
        <v/>
      </c>
    </row>
    <row r="629" spans="13:14" hidden="1" x14ac:dyDescent="0.3">
      <c r="M629" s="108" t="str">
        <f t="shared" ref="M629" si="255">IF(H629="X",2,"")</f>
        <v/>
      </c>
      <c r="N629" s="90" t="str">
        <f t="shared" ref="N629" si="256">IF(H629="X","Por favor justifique su Concepto","")</f>
        <v/>
      </c>
    </row>
    <row r="630" spans="13:14" x14ac:dyDescent="0.3"/>
    <row r="631" spans="13:14" x14ac:dyDescent="0.3"/>
  </sheetData>
  <sheetProtection algorithmName="SHA-512" hashValue="gmGBqz/9can0y5Fs6+hNusLbcEQdmX6clzyfnZANtBrnloRYpuXx4zQ2+U8lSBb9zYfAWYRgNqoFv4fsiwyKzA==" saltValue="5kTxLF0AlpeDcl6/MmFwgA==" spinCount="100000" sheet="1" objects="1" scenarios="1"/>
  <mergeCells count="213">
    <mergeCell ref="E83:F83"/>
    <mergeCell ref="E79:F79"/>
    <mergeCell ref="E60:F60"/>
    <mergeCell ref="E72:F72"/>
    <mergeCell ref="E73:F73"/>
    <mergeCell ref="E68:F68"/>
    <mergeCell ref="E155:F155"/>
    <mergeCell ref="E143:F143"/>
    <mergeCell ref="E144:F144"/>
    <mergeCell ref="E145:F145"/>
    <mergeCell ref="E146:F146"/>
    <mergeCell ref="E147:F147"/>
    <mergeCell ref="E148:F148"/>
    <mergeCell ref="E149:F149"/>
    <mergeCell ref="E151:F151"/>
    <mergeCell ref="E233:F233"/>
    <mergeCell ref="E234:F234"/>
    <mergeCell ref="E235:F235"/>
    <mergeCell ref="E236:F236"/>
    <mergeCell ref="E237:F237"/>
    <mergeCell ref="E238:F238"/>
    <mergeCell ref="E171:F171"/>
    <mergeCell ref="E157:F157"/>
    <mergeCell ref="E170:F170"/>
    <mergeCell ref="E167:F167"/>
    <mergeCell ref="E166:F166"/>
    <mergeCell ref="E165:F165"/>
    <mergeCell ref="E164:F164"/>
    <mergeCell ref="E163:F163"/>
    <mergeCell ref="E162:F162"/>
    <mergeCell ref="E161:F161"/>
    <mergeCell ref="E160:F160"/>
    <mergeCell ref="E159:F159"/>
    <mergeCell ref="E158:F158"/>
    <mergeCell ref="E169:F169"/>
    <mergeCell ref="E168:F168"/>
    <mergeCell ref="E224:F224"/>
    <mergeCell ref="E225:F225"/>
    <mergeCell ref="E226:F226"/>
    <mergeCell ref="E227:F227"/>
    <mergeCell ref="E228:F228"/>
    <mergeCell ref="E229:F229"/>
    <mergeCell ref="E230:F230"/>
    <mergeCell ref="E231:F231"/>
    <mergeCell ref="E232:F232"/>
    <mergeCell ref="E187:F187"/>
    <mergeCell ref="E186:F186"/>
    <mergeCell ref="E188:F188"/>
    <mergeCell ref="E216:F216"/>
    <mergeCell ref="E215:F215"/>
    <mergeCell ref="E214:F214"/>
    <mergeCell ref="E221:F221"/>
    <mergeCell ref="E222:F222"/>
    <mergeCell ref="E223:F223"/>
    <mergeCell ref="E198:F198"/>
    <mergeCell ref="E199:F199"/>
    <mergeCell ref="E200:F200"/>
    <mergeCell ref="E201:F201"/>
    <mergeCell ref="E205:F205"/>
    <mergeCell ref="E218:F218"/>
    <mergeCell ref="E219:F219"/>
    <mergeCell ref="E220:F220"/>
    <mergeCell ref="E212:F212"/>
    <mergeCell ref="E11:K11"/>
    <mergeCell ref="E50:F50"/>
    <mergeCell ref="E51:F51"/>
    <mergeCell ref="E52:F52"/>
    <mergeCell ref="E53:F53"/>
    <mergeCell ref="E26:F26"/>
    <mergeCell ref="E27:F27"/>
    <mergeCell ref="E28:F28"/>
    <mergeCell ref="E29:F29"/>
    <mergeCell ref="E30:F30"/>
    <mergeCell ref="E31:F31"/>
    <mergeCell ref="E32:F32"/>
    <mergeCell ref="E33:F33"/>
    <mergeCell ref="E34:F34"/>
    <mergeCell ref="F13:K13"/>
    <mergeCell ref="E35:F35"/>
    <mergeCell ref="E36:F36"/>
    <mergeCell ref="E38:F38"/>
    <mergeCell ref="E43:F43"/>
    <mergeCell ref="E42:F42"/>
    <mergeCell ref="E41:F41"/>
    <mergeCell ref="E40:F40"/>
    <mergeCell ref="E39:F39"/>
    <mergeCell ref="E37:F37"/>
    <mergeCell ref="D4:J4"/>
    <mergeCell ref="K3:K4"/>
    <mergeCell ref="E19:F19"/>
    <mergeCell ref="G5:K5"/>
    <mergeCell ref="K15:K16"/>
    <mergeCell ref="D23:L23"/>
    <mergeCell ref="E9:K9"/>
    <mergeCell ref="E25:F25"/>
    <mergeCell ref="E82:F82"/>
    <mergeCell ref="E74:F74"/>
    <mergeCell ref="E75:F75"/>
    <mergeCell ref="E76:F76"/>
    <mergeCell ref="E77:F77"/>
    <mergeCell ref="E78:F78"/>
    <mergeCell ref="E69:F69"/>
    <mergeCell ref="E70:F70"/>
    <mergeCell ref="E61:F61"/>
    <mergeCell ref="E62:F62"/>
    <mergeCell ref="E63:F63"/>
    <mergeCell ref="E64:F64"/>
    <mergeCell ref="E47:F47"/>
    <mergeCell ref="E46:F46"/>
    <mergeCell ref="E45:F45"/>
    <mergeCell ref="E44:F44"/>
    <mergeCell ref="E80:F80"/>
    <mergeCell ref="E81:F81"/>
    <mergeCell ref="E57:F57"/>
    <mergeCell ref="E58:F58"/>
    <mergeCell ref="E59:F59"/>
    <mergeCell ref="E49:F49"/>
    <mergeCell ref="E54:F54"/>
    <mergeCell ref="E55:F55"/>
    <mergeCell ref="E56:F56"/>
    <mergeCell ref="E65:F65"/>
    <mergeCell ref="E66:F66"/>
    <mergeCell ref="E94:F94"/>
    <mergeCell ref="E95:F95"/>
    <mergeCell ref="E96:F96"/>
    <mergeCell ref="E98:F98"/>
    <mergeCell ref="E90:F90"/>
    <mergeCell ref="E91:F91"/>
    <mergeCell ref="E92:F92"/>
    <mergeCell ref="E93:F93"/>
    <mergeCell ref="E84:F84"/>
    <mergeCell ref="E85:F85"/>
    <mergeCell ref="E86:F86"/>
    <mergeCell ref="E87:F87"/>
    <mergeCell ref="E88:F88"/>
    <mergeCell ref="E89:F89"/>
    <mergeCell ref="E105:F105"/>
    <mergeCell ref="E106:F106"/>
    <mergeCell ref="E107:F107"/>
    <mergeCell ref="E108:F108"/>
    <mergeCell ref="E109:F109"/>
    <mergeCell ref="E102:F102"/>
    <mergeCell ref="E103:F103"/>
    <mergeCell ref="E104:F104"/>
    <mergeCell ref="E99:F99"/>
    <mergeCell ref="E100:F100"/>
    <mergeCell ref="E101:F101"/>
    <mergeCell ref="E153:F153"/>
    <mergeCell ref="E154:F154"/>
    <mergeCell ref="E150:F150"/>
    <mergeCell ref="E115:F115"/>
    <mergeCell ref="E116:F116"/>
    <mergeCell ref="E110:F110"/>
    <mergeCell ref="E111:F111"/>
    <mergeCell ref="E112:F112"/>
    <mergeCell ref="E113:F113"/>
    <mergeCell ref="E114:F114"/>
    <mergeCell ref="E134:F134"/>
    <mergeCell ref="E135:F135"/>
    <mergeCell ref="E136:F136"/>
    <mergeCell ref="E137:F137"/>
    <mergeCell ref="E138:F138"/>
    <mergeCell ref="E139:F139"/>
    <mergeCell ref="E140:F140"/>
    <mergeCell ref="E141:F141"/>
    <mergeCell ref="E127:F127"/>
    <mergeCell ref="E128:F128"/>
    <mergeCell ref="E129:F129"/>
    <mergeCell ref="E130:F130"/>
    <mergeCell ref="E131:F131"/>
    <mergeCell ref="E132:F132"/>
    <mergeCell ref="E133:F133"/>
    <mergeCell ref="E142:F142"/>
    <mergeCell ref="E152:F152"/>
    <mergeCell ref="E122:F122"/>
    <mergeCell ref="E123:F123"/>
    <mergeCell ref="E124:F124"/>
    <mergeCell ref="E125:F125"/>
    <mergeCell ref="E126:F126"/>
    <mergeCell ref="E117:F117"/>
    <mergeCell ref="E118:F118"/>
    <mergeCell ref="E119:F119"/>
    <mergeCell ref="E120:F120"/>
    <mergeCell ref="E121:F121"/>
    <mergeCell ref="E213:F213"/>
    <mergeCell ref="E204:F204"/>
    <mergeCell ref="E206:F206"/>
    <mergeCell ref="E207:F207"/>
    <mergeCell ref="E208:F208"/>
    <mergeCell ref="E209:F209"/>
    <mergeCell ref="E210:F210"/>
    <mergeCell ref="E195:F195"/>
    <mergeCell ref="E196:F196"/>
    <mergeCell ref="E197:F197"/>
    <mergeCell ref="E202:F202"/>
    <mergeCell ref="E194:F194"/>
    <mergeCell ref="E183:F183"/>
    <mergeCell ref="E184:F184"/>
    <mergeCell ref="E190:F190"/>
    <mergeCell ref="E178:F178"/>
    <mergeCell ref="E179:F179"/>
    <mergeCell ref="E180:F180"/>
    <mergeCell ref="E181:F181"/>
    <mergeCell ref="E182:F182"/>
    <mergeCell ref="E173:F173"/>
    <mergeCell ref="E174:F174"/>
    <mergeCell ref="E175:F175"/>
    <mergeCell ref="E176:F176"/>
    <mergeCell ref="E177:F177"/>
    <mergeCell ref="E185:F185"/>
    <mergeCell ref="E191:F191"/>
    <mergeCell ref="E192:F192"/>
    <mergeCell ref="E193:F193"/>
  </mergeCells>
  <conditionalFormatting sqref="D1:D1048576">
    <cfRule type="duplicateValues" dxfId="30" priority="1"/>
  </conditionalFormatting>
  <conditionalFormatting sqref="G25:G47 G173:G188">
    <cfRule type="cellIs" dxfId="29" priority="100" operator="equal">
      <formula>"A"</formula>
    </cfRule>
  </conditionalFormatting>
  <conditionalFormatting sqref="G49:G155 G157:G171">
    <cfRule type="cellIs" dxfId="28" priority="64" operator="equal">
      <formula>"A"</formula>
    </cfRule>
  </conditionalFormatting>
  <conditionalFormatting sqref="G190:G202">
    <cfRule type="cellIs" dxfId="27" priority="46" operator="equal">
      <formula>"A"</formula>
    </cfRule>
  </conditionalFormatting>
  <conditionalFormatting sqref="G204:G210">
    <cfRule type="cellIs" dxfId="26" priority="40" operator="equal">
      <formula>"A"</formula>
    </cfRule>
  </conditionalFormatting>
  <conditionalFormatting sqref="G212:G216">
    <cfRule type="cellIs" dxfId="25" priority="28" operator="equal">
      <formula>"A"</formula>
    </cfRule>
  </conditionalFormatting>
  <conditionalFormatting sqref="G218:G238">
    <cfRule type="cellIs" dxfId="24" priority="15" operator="equal">
      <formula>"A"</formula>
    </cfRule>
  </conditionalFormatting>
  <conditionalFormatting sqref="G25:I47 G173:I188">
    <cfRule type="cellIs" dxfId="23" priority="95" operator="equal">
      <formula>"X"</formula>
    </cfRule>
  </conditionalFormatting>
  <conditionalFormatting sqref="G49:I155 G157:I171">
    <cfRule type="cellIs" dxfId="22" priority="59" operator="equal">
      <formula>"X"</formula>
    </cfRule>
  </conditionalFormatting>
  <conditionalFormatting sqref="G190:I202">
    <cfRule type="cellIs" dxfId="21" priority="41" operator="equal">
      <formula>"X"</formula>
    </cfRule>
  </conditionalFormatting>
  <conditionalFormatting sqref="G204:I210">
    <cfRule type="cellIs" dxfId="20" priority="35" operator="equal">
      <formula>"X"</formula>
    </cfRule>
  </conditionalFormatting>
  <conditionalFormatting sqref="G212:I216">
    <cfRule type="cellIs" dxfId="19" priority="23" operator="equal">
      <formula>"X"</formula>
    </cfRule>
  </conditionalFormatting>
  <conditionalFormatting sqref="G218:I238">
    <cfRule type="cellIs" dxfId="18" priority="10" operator="equal">
      <formula>"X"</formula>
    </cfRule>
  </conditionalFormatting>
  <conditionalFormatting sqref="H25:H47 H173:H188">
    <cfRule type="cellIs" dxfId="17" priority="98" operator="equal">
      <formula>"D"</formula>
    </cfRule>
  </conditionalFormatting>
  <conditionalFormatting sqref="H49:H155 H157:H171">
    <cfRule type="cellIs" dxfId="16" priority="62" operator="equal">
      <formula>"D"</formula>
    </cfRule>
  </conditionalFormatting>
  <conditionalFormatting sqref="H190:H202">
    <cfRule type="cellIs" dxfId="15" priority="44" operator="equal">
      <formula>"D"</formula>
    </cfRule>
  </conditionalFormatting>
  <conditionalFormatting sqref="H204:H210">
    <cfRule type="cellIs" dxfId="14" priority="38" operator="equal">
      <formula>"D"</formula>
    </cfRule>
  </conditionalFormatting>
  <conditionalFormatting sqref="H212:H216">
    <cfRule type="cellIs" dxfId="13" priority="26" operator="equal">
      <formula>"D"</formula>
    </cfRule>
  </conditionalFormatting>
  <conditionalFormatting sqref="H218:H238">
    <cfRule type="cellIs" dxfId="12" priority="13" operator="equal">
      <formula>"D"</formula>
    </cfRule>
  </conditionalFormatting>
  <conditionalFormatting sqref="I25:I47 I173:I188">
    <cfRule type="cellIs" dxfId="11" priority="96" operator="equal">
      <formula>"AB"</formula>
    </cfRule>
  </conditionalFormatting>
  <conditionalFormatting sqref="I49:I155 I157:I171">
    <cfRule type="cellIs" dxfId="10" priority="60" operator="equal">
      <formula>"AB"</formula>
    </cfRule>
  </conditionalFormatting>
  <conditionalFormatting sqref="I190:I202">
    <cfRule type="cellIs" dxfId="9" priority="42" operator="equal">
      <formula>"AB"</formula>
    </cfRule>
  </conditionalFormatting>
  <conditionalFormatting sqref="I204:I210">
    <cfRule type="cellIs" dxfId="8" priority="36" operator="equal">
      <formula>"AB"</formula>
    </cfRule>
  </conditionalFormatting>
  <conditionalFormatting sqref="I212:I216">
    <cfRule type="cellIs" dxfId="7" priority="24" operator="equal">
      <formula>"AB"</formula>
    </cfRule>
  </conditionalFormatting>
  <conditionalFormatting sqref="I218:I238">
    <cfRule type="cellIs" dxfId="6" priority="11" operator="equal">
      <formula>"AB"</formula>
    </cfRule>
  </conditionalFormatting>
  <conditionalFormatting sqref="K15:K16">
    <cfRule type="expression" dxfId="5" priority="115">
      <formula>$M$15&gt;0</formula>
    </cfRule>
  </conditionalFormatting>
  <conditionalFormatting sqref="K25:K47 K173:K188 K190:K202 K204:K210">
    <cfRule type="expression" dxfId="4" priority="6">
      <formula>M25=2</formula>
    </cfRule>
  </conditionalFormatting>
  <conditionalFormatting sqref="K49:K155">
    <cfRule type="expression" dxfId="3" priority="119">
      <formula>M49=2</formula>
    </cfRule>
  </conditionalFormatting>
  <conditionalFormatting sqref="K157:K171">
    <cfRule type="expression" dxfId="2" priority="120">
      <formula>M157=2</formula>
    </cfRule>
  </conditionalFormatting>
  <conditionalFormatting sqref="K212:K216 K218:K238">
    <cfRule type="expression" dxfId="1" priority="134">
      <formula>M212=2</formula>
    </cfRule>
  </conditionalFormatting>
  <dataValidations count="3">
    <dataValidation allowBlank="1" showInputMessage="1" showErrorMessage="1" promptTitle="Correo electrónico" prompt="Por favor digite el correo electrónico de su organización. No el de uso personal." sqref="F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00000000-0002-0000-0200-000000000000}"/>
    <dataValidation type="textLength" operator="lessThan" allowBlank="1" showInputMessage="1" showErrorMessage="1" promptTitle="Justificación" prompt="Si su voto es &quot;En desacuerdo&quot;, por favor explique las razones su votación._x000a_Maximo 250 caracteres" sqref="K157:K171 K25:K35 K204:K210 K218:K238 K212:K216 K38:K47 K190:K202 K49:K155 K173:K188" xr:uid="{00000000-0002-0000-0200-000001000000}">
      <formula1>250</formula1>
    </dataValidation>
    <dataValidation type="list" allowBlank="1" showInputMessage="1" showErrorMessage="1" sqref="G218:I238 G157:I171 G212:I216 G204:I210 G25:I47 G190:I202 G49:I155 G173:I188" xr:uid="{F26D24EE-D957-4DB8-8053-644456D0211D}">
      <formula1>VALIDA</formula1>
    </dataValidation>
  </dataValidations>
  <pageMargins left="0.70866141732283472" right="0.70866141732283472" top="0.98425196850393704" bottom="0.74803149606299213" header="0.19685039370078741" footer="0.31496062992125984"/>
  <pageSetup paperSize="9" orientation="portrait" r:id="rId1"/>
  <headerFooter>
    <oddHeader>&amp;CLISTADO DOCUMENTOS PROPUESTOS PARA REAPROBACIÓN - REVISIÓN SISTEMÁTICA&amp;R&amp;G</oddHeader>
    <oddFooter>&amp;LF-PS-809
Versión 01</oddFooter>
  </headerFooter>
  <ignoredErrors>
    <ignoredError sqref="K49:K60 K157:K171"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I224"/>
  <sheetViews>
    <sheetView showGridLines="0" showRowColHeaders="0" zoomScaleNormal="100" workbookViewId="0">
      <pane ySplit="5" topLeftCell="A6" activePane="bottomLeft" state="frozen"/>
      <selection pane="bottomLeft" activeCell="A6" sqref="A6"/>
    </sheetView>
  </sheetViews>
  <sheetFormatPr baseColWidth="10" defaultColWidth="0" defaultRowHeight="13" zeroHeight="1" x14ac:dyDescent="0.3"/>
  <cols>
    <col min="1" max="1" width="1.7265625" style="4" customWidth="1"/>
    <col min="2" max="2" width="15.7265625" style="3" bestFit="1" customWidth="1"/>
    <col min="3" max="3" width="48.7265625" style="6" customWidth="1"/>
    <col min="4" max="4" width="14.54296875" style="8" customWidth="1"/>
    <col min="5" max="5" width="32.7265625" style="96" customWidth="1"/>
    <col min="6" max="6" width="18.54296875" style="91" customWidth="1"/>
    <col min="7" max="7" width="16.7265625" style="10" customWidth="1"/>
    <col min="8" max="8" width="30.7265625" style="10" hidden="1" customWidth="1"/>
    <col min="9" max="9" width="1.7265625" style="4" customWidth="1"/>
    <col min="10" max="16384" width="11.453125" style="4" hidden="1"/>
  </cols>
  <sheetData>
    <row r="1" spans="2:8" ht="4" customHeight="1" x14ac:dyDescent="0.3"/>
    <row r="2" spans="2:8" ht="30" customHeight="1" x14ac:dyDescent="0.3">
      <c r="B2" s="71" t="s">
        <v>498</v>
      </c>
      <c r="C2" s="72"/>
      <c r="D2" s="73"/>
      <c r="E2" s="72"/>
      <c r="F2" s="92"/>
      <c r="G2" s="72"/>
      <c r="H2" s="72"/>
    </row>
    <row r="3" spans="2:8" ht="4" customHeight="1" x14ac:dyDescent="0.3">
      <c r="D3" s="3"/>
      <c r="E3" s="97"/>
    </row>
    <row r="4" spans="2:8" ht="35.15" customHeight="1" x14ac:dyDescent="0.3">
      <c r="B4" s="182" t="s">
        <v>508</v>
      </c>
      <c r="C4" s="182"/>
      <c r="D4" s="182"/>
      <c r="E4" s="182"/>
      <c r="F4" s="182"/>
      <c r="G4" s="182"/>
      <c r="H4" s="183"/>
    </row>
    <row r="5" spans="2:8" ht="30" customHeight="1" x14ac:dyDescent="0.3">
      <c r="B5" s="74" t="s">
        <v>485</v>
      </c>
      <c r="C5" s="5" t="s">
        <v>486</v>
      </c>
      <c r="D5" s="5" t="s">
        <v>499</v>
      </c>
      <c r="E5" s="75" t="s">
        <v>509</v>
      </c>
      <c r="F5" s="93" t="s">
        <v>511</v>
      </c>
      <c r="G5" s="5" t="s">
        <v>510</v>
      </c>
      <c r="H5" s="5" t="s">
        <v>518</v>
      </c>
    </row>
    <row r="6" spans="2:8" ht="15" customHeight="1" x14ac:dyDescent="0.3">
      <c r="B6" s="100" t="s">
        <v>519</v>
      </c>
      <c r="C6" s="101"/>
      <c r="D6" s="102"/>
      <c r="E6" s="102"/>
      <c r="F6" s="103"/>
      <c r="G6" s="101"/>
      <c r="H6" s="101"/>
    </row>
    <row r="7" spans="2:8" ht="20.149999999999999" customHeight="1" x14ac:dyDescent="0.3">
      <c r="B7" s="80" t="s">
        <v>533</v>
      </c>
      <c r="C7" s="81" t="s">
        <v>546</v>
      </c>
      <c r="D7" s="82" t="s">
        <v>1072</v>
      </c>
      <c r="E7" s="98" t="s">
        <v>891</v>
      </c>
      <c r="F7" s="94">
        <v>41514</v>
      </c>
      <c r="G7" s="83" t="s">
        <v>892</v>
      </c>
      <c r="H7" s="83"/>
    </row>
    <row r="8" spans="2:8" ht="30" customHeight="1" x14ac:dyDescent="0.3">
      <c r="B8" s="76" t="s">
        <v>534</v>
      </c>
      <c r="C8" s="77" t="s">
        <v>547</v>
      </c>
      <c r="D8" s="78" t="s">
        <v>1073</v>
      </c>
      <c r="E8" s="99" t="s">
        <v>891</v>
      </c>
      <c r="F8" s="95">
        <v>41619</v>
      </c>
      <c r="G8" s="79" t="s">
        <v>893</v>
      </c>
      <c r="H8" s="79"/>
    </row>
    <row r="9" spans="2:8" ht="30" customHeight="1" x14ac:dyDescent="0.3">
      <c r="B9" s="80" t="s">
        <v>536</v>
      </c>
      <c r="C9" s="81" t="s">
        <v>549</v>
      </c>
      <c r="D9" s="82" t="s">
        <v>1073</v>
      </c>
      <c r="E9" s="98" t="s">
        <v>891</v>
      </c>
      <c r="F9" s="94">
        <v>41619</v>
      </c>
      <c r="G9" s="83" t="s">
        <v>895</v>
      </c>
      <c r="H9" s="83"/>
    </row>
    <row r="10" spans="2:8" ht="30" customHeight="1" x14ac:dyDescent="0.3">
      <c r="B10" s="76" t="s">
        <v>537</v>
      </c>
      <c r="C10" s="77" t="s">
        <v>550</v>
      </c>
      <c r="D10" s="78" t="s">
        <v>1073</v>
      </c>
      <c r="E10" s="99" t="s">
        <v>891</v>
      </c>
      <c r="F10" s="95">
        <v>40289</v>
      </c>
      <c r="G10" s="79" t="s">
        <v>896</v>
      </c>
      <c r="H10" s="79"/>
    </row>
    <row r="11" spans="2:8" ht="30" customHeight="1" x14ac:dyDescent="0.3">
      <c r="B11" s="80" t="s">
        <v>538</v>
      </c>
      <c r="C11" s="81" t="s">
        <v>551</v>
      </c>
      <c r="D11" s="82" t="s">
        <v>1073</v>
      </c>
      <c r="E11" s="98" t="s">
        <v>891</v>
      </c>
      <c r="F11" s="94">
        <v>40891</v>
      </c>
      <c r="G11" s="83" t="s">
        <v>897</v>
      </c>
      <c r="H11" s="83"/>
    </row>
    <row r="12" spans="2:8" ht="30" customHeight="1" x14ac:dyDescent="0.3">
      <c r="B12" s="76" t="s">
        <v>539</v>
      </c>
      <c r="C12" s="77" t="s">
        <v>552</v>
      </c>
      <c r="D12" s="78" t="s">
        <v>1073</v>
      </c>
      <c r="E12" s="99" t="s">
        <v>891</v>
      </c>
      <c r="F12" s="95">
        <v>41255</v>
      </c>
      <c r="G12" s="79" t="s">
        <v>898</v>
      </c>
      <c r="H12" s="79"/>
    </row>
    <row r="13" spans="2:8" ht="30" customHeight="1" x14ac:dyDescent="0.3">
      <c r="B13" s="80" t="s">
        <v>540</v>
      </c>
      <c r="C13" s="81" t="s">
        <v>553</v>
      </c>
      <c r="D13" s="82" t="s">
        <v>1073</v>
      </c>
      <c r="E13" s="98" t="s">
        <v>891</v>
      </c>
      <c r="F13" s="94">
        <v>33044</v>
      </c>
      <c r="G13" s="83" t="s">
        <v>894</v>
      </c>
      <c r="H13" s="83"/>
    </row>
    <row r="14" spans="2:8" ht="30" customHeight="1" x14ac:dyDescent="0.3">
      <c r="B14" s="76" t="s">
        <v>541</v>
      </c>
      <c r="C14" s="77" t="s">
        <v>554</v>
      </c>
      <c r="D14" s="78" t="s">
        <v>1072</v>
      </c>
      <c r="E14" s="99" t="s">
        <v>891</v>
      </c>
      <c r="F14" s="95">
        <v>38588</v>
      </c>
      <c r="G14" s="79" t="s">
        <v>894</v>
      </c>
      <c r="H14" s="79"/>
    </row>
    <row r="15" spans="2:8" ht="20" customHeight="1" x14ac:dyDescent="0.3">
      <c r="B15" s="80" t="s">
        <v>542</v>
      </c>
      <c r="C15" s="81" t="s">
        <v>555</v>
      </c>
      <c r="D15" s="82" t="s">
        <v>1074</v>
      </c>
      <c r="E15" s="98" t="s">
        <v>891</v>
      </c>
      <c r="F15" s="94">
        <v>40891</v>
      </c>
      <c r="G15" s="83" t="s">
        <v>899</v>
      </c>
      <c r="H15" s="83"/>
    </row>
    <row r="16" spans="2:8" ht="30" customHeight="1" x14ac:dyDescent="0.3">
      <c r="B16" s="76" t="s">
        <v>543</v>
      </c>
      <c r="C16" s="77" t="s">
        <v>556</v>
      </c>
      <c r="D16" s="78" t="s">
        <v>1074</v>
      </c>
      <c r="E16" s="99" t="s">
        <v>891</v>
      </c>
      <c r="F16" s="95">
        <v>41143</v>
      </c>
      <c r="G16" s="79" t="s">
        <v>900</v>
      </c>
      <c r="H16" s="79"/>
    </row>
    <row r="17" spans="2:8" ht="20" customHeight="1" x14ac:dyDescent="0.3">
      <c r="B17" s="80" t="s">
        <v>544</v>
      </c>
      <c r="C17" s="81" t="s">
        <v>557</v>
      </c>
      <c r="D17" s="82" t="s">
        <v>1074</v>
      </c>
      <c r="E17" s="98" t="s">
        <v>891</v>
      </c>
      <c r="F17" s="94">
        <v>41255</v>
      </c>
      <c r="G17" s="83" t="s">
        <v>894</v>
      </c>
      <c r="H17" s="83"/>
    </row>
    <row r="18" spans="2:8" ht="20" customHeight="1" x14ac:dyDescent="0.3">
      <c r="B18" s="76" t="s">
        <v>545</v>
      </c>
      <c r="C18" s="77" t="s">
        <v>558</v>
      </c>
      <c r="D18" s="78" t="s">
        <v>1072</v>
      </c>
      <c r="E18" s="99" t="s">
        <v>891</v>
      </c>
      <c r="F18" s="95">
        <v>38609</v>
      </c>
      <c r="G18" s="79" t="s">
        <v>901</v>
      </c>
      <c r="H18" s="79"/>
    </row>
    <row r="19" spans="2:8" ht="30" customHeight="1" x14ac:dyDescent="0.3">
      <c r="B19" s="80" t="s">
        <v>535</v>
      </c>
      <c r="C19" s="81" t="s">
        <v>548</v>
      </c>
      <c r="D19" s="82" t="s">
        <v>1073</v>
      </c>
      <c r="E19" s="98" t="s">
        <v>891</v>
      </c>
      <c r="F19" s="94">
        <v>36824</v>
      </c>
      <c r="G19" s="83"/>
      <c r="H19" s="79"/>
    </row>
    <row r="20" spans="2:8" ht="54" customHeight="1" x14ac:dyDescent="0.3">
      <c r="B20" s="76" t="s">
        <v>1082</v>
      </c>
      <c r="C20" s="77" t="s">
        <v>1092</v>
      </c>
      <c r="D20" s="78" t="s">
        <v>1072</v>
      </c>
      <c r="E20" s="99" t="s">
        <v>1102</v>
      </c>
      <c r="F20" s="95">
        <v>41444</v>
      </c>
      <c r="G20" s="79" t="s">
        <v>1116</v>
      </c>
      <c r="H20" s="83"/>
    </row>
    <row r="21" spans="2:8" ht="30" customHeight="1" x14ac:dyDescent="0.3">
      <c r="B21" s="80" t="s">
        <v>1083</v>
      </c>
      <c r="C21" s="81" t="s">
        <v>1093</v>
      </c>
      <c r="D21" s="82" t="s">
        <v>1072</v>
      </c>
      <c r="E21" s="98" t="s">
        <v>1103</v>
      </c>
      <c r="F21" s="94">
        <v>39624</v>
      </c>
      <c r="G21" s="83" t="s">
        <v>1108</v>
      </c>
      <c r="H21" s="79"/>
    </row>
    <row r="22" spans="2:8" ht="30" customHeight="1" x14ac:dyDescent="0.3">
      <c r="B22" s="76" t="s">
        <v>1084</v>
      </c>
      <c r="C22" s="77" t="s">
        <v>1094</v>
      </c>
      <c r="D22" s="78" t="s">
        <v>1072</v>
      </c>
      <c r="E22" s="99" t="s">
        <v>1104</v>
      </c>
      <c r="F22" s="95">
        <v>41535</v>
      </c>
      <c r="G22" s="79" t="s">
        <v>1109</v>
      </c>
      <c r="H22" s="83"/>
    </row>
    <row r="23" spans="2:8" ht="30" customHeight="1" x14ac:dyDescent="0.3">
      <c r="B23" s="80" t="s">
        <v>1085</v>
      </c>
      <c r="C23" s="81" t="s">
        <v>1095</v>
      </c>
      <c r="D23" s="82" t="s">
        <v>1073</v>
      </c>
      <c r="E23" s="98" t="s">
        <v>1105</v>
      </c>
      <c r="F23" s="94">
        <v>41108</v>
      </c>
      <c r="G23" s="83" t="s">
        <v>1110</v>
      </c>
      <c r="H23" s="79"/>
    </row>
    <row r="24" spans="2:8" ht="30" customHeight="1" x14ac:dyDescent="0.3">
      <c r="B24" s="76" t="s">
        <v>1086</v>
      </c>
      <c r="C24" s="77" t="s">
        <v>1096</v>
      </c>
      <c r="D24" s="78" t="s">
        <v>1072</v>
      </c>
      <c r="E24" s="99" t="s">
        <v>1105</v>
      </c>
      <c r="F24" s="95">
        <v>41017</v>
      </c>
      <c r="G24" s="79" t="s">
        <v>1111</v>
      </c>
      <c r="H24" s="83"/>
    </row>
    <row r="25" spans="2:8" ht="30" customHeight="1" x14ac:dyDescent="0.3">
      <c r="B25" s="80" t="s">
        <v>1087</v>
      </c>
      <c r="C25" s="81" t="s">
        <v>1097</v>
      </c>
      <c r="D25" s="82" t="s">
        <v>1073</v>
      </c>
      <c r="E25" s="98" t="s">
        <v>1106</v>
      </c>
      <c r="F25" s="94">
        <v>39351</v>
      </c>
      <c r="G25" s="83" t="s">
        <v>1112</v>
      </c>
      <c r="H25" s="79"/>
    </row>
    <row r="26" spans="2:8" ht="42" customHeight="1" x14ac:dyDescent="0.3">
      <c r="B26" s="76" t="s">
        <v>1088</v>
      </c>
      <c r="C26" s="77" t="s">
        <v>1098</v>
      </c>
      <c r="D26" s="78" t="s">
        <v>1073</v>
      </c>
      <c r="E26" s="99" t="s">
        <v>1107</v>
      </c>
      <c r="F26" s="95">
        <v>41255</v>
      </c>
      <c r="G26" s="79" t="s">
        <v>1113</v>
      </c>
      <c r="H26" s="83"/>
    </row>
    <row r="27" spans="2:8" ht="30" customHeight="1" x14ac:dyDescent="0.3">
      <c r="B27" s="80" t="s">
        <v>1089</v>
      </c>
      <c r="C27" s="81" t="s">
        <v>1099</v>
      </c>
      <c r="D27" s="82" t="s">
        <v>1072</v>
      </c>
      <c r="E27" s="98" t="s">
        <v>1107</v>
      </c>
      <c r="F27" s="94">
        <v>36768</v>
      </c>
      <c r="G27" s="83" t="s">
        <v>1114</v>
      </c>
      <c r="H27" s="79"/>
    </row>
    <row r="28" spans="2:8" ht="20" customHeight="1" x14ac:dyDescent="0.3">
      <c r="B28" s="76" t="s">
        <v>1090</v>
      </c>
      <c r="C28" s="77" t="s">
        <v>1100</v>
      </c>
      <c r="D28" s="78" t="s">
        <v>1072</v>
      </c>
      <c r="E28" s="99" t="s">
        <v>1107</v>
      </c>
      <c r="F28" s="95">
        <v>36768</v>
      </c>
      <c r="G28" s="79" t="s">
        <v>1115</v>
      </c>
      <c r="H28" s="83"/>
    </row>
    <row r="29" spans="2:8" ht="30" customHeight="1" x14ac:dyDescent="0.3">
      <c r="B29" s="80" t="s">
        <v>1091</v>
      </c>
      <c r="C29" s="81" t="s">
        <v>1101</v>
      </c>
      <c r="D29" s="82" t="s">
        <v>1073</v>
      </c>
      <c r="E29" s="98" t="s">
        <v>1107</v>
      </c>
      <c r="F29" s="94">
        <v>37160</v>
      </c>
      <c r="G29" s="83" t="s">
        <v>894</v>
      </c>
      <c r="H29" s="79"/>
    </row>
    <row r="30" spans="2:8" ht="15" customHeight="1" x14ac:dyDescent="0.3">
      <c r="B30" s="100" t="s">
        <v>520</v>
      </c>
      <c r="C30" s="101"/>
      <c r="D30" s="102"/>
      <c r="E30" s="102"/>
      <c r="F30" s="103"/>
      <c r="G30" s="101"/>
      <c r="H30" s="101"/>
    </row>
    <row r="31" spans="2:8" ht="20.149999999999999" customHeight="1" x14ac:dyDescent="0.3">
      <c r="B31" s="80" t="s">
        <v>559</v>
      </c>
      <c r="C31" s="81" t="s">
        <v>575</v>
      </c>
      <c r="D31" s="82" t="s">
        <v>1073</v>
      </c>
      <c r="E31" s="98" t="s">
        <v>902</v>
      </c>
      <c r="F31" s="94">
        <v>27948</v>
      </c>
      <c r="G31" s="83" t="s">
        <v>905</v>
      </c>
      <c r="H31" s="83"/>
    </row>
    <row r="32" spans="2:8" ht="30" customHeight="1" x14ac:dyDescent="0.3">
      <c r="B32" s="76" t="s">
        <v>560</v>
      </c>
      <c r="C32" s="77" t="s">
        <v>576</v>
      </c>
      <c r="D32" s="78" t="s">
        <v>1074</v>
      </c>
      <c r="E32" s="99" t="s">
        <v>902</v>
      </c>
      <c r="F32" s="95">
        <v>35361</v>
      </c>
      <c r="G32" s="79" t="s">
        <v>906</v>
      </c>
      <c r="H32" s="79"/>
    </row>
    <row r="33" spans="2:8" ht="20.149999999999999" customHeight="1" x14ac:dyDescent="0.3">
      <c r="B33" s="80" t="s">
        <v>561</v>
      </c>
      <c r="C33" s="81" t="s">
        <v>577</v>
      </c>
      <c r="D33" s="82" t="s">
        <v>1072</v>
      </c>
      <c r="E33" s="98" t="s">
        <v>902</v>
      </c>
      <c r="F33" s="94">
        <v>36852</v>
      </c>
      <c r="G33" s="83" t="s">
        <v>907</v>
      </c>
      <c r="H33" s="83"/>
    </row>
    <row r="34" spans="2:8" ht="30" customHeight="1" x14ac:dyDescent="0.3">
      <c r="B34" s="76" t="s">
        <v>562</v>
      </c>
      <c r="C34" s="77" t="s">
        <v>578</v>
      </c>
      <c r="D34" s="78" t="s">
        <v>1074</v>
      </c>
      <c r="E34" s="99" t="s">
        <v>902</v>
      </c>
      <c r="F34" s="95">
        <v>35298</v>
      </c>
      <c r="G34" s="79" t="s">
        <v>908</v>
      </c>
      <c r="H34" s="79"/>
    </row>
    <row r="35" spans="2:8" ht="30" customHeight="1" x14ac:dyDescent="0.3">
      <c r="B35" s="80" t="s">
        <v>563</v>
      </c>
      <c r="C35" s="81" t="s">
        <v>579</v>
      </c>
      <c r="D35" s="82" t="s">
        <v>1073</v>
      </c>
      <c r="E35" s="98" t="s">
        <v>903</v>
      </c>
      <c r="F35" s="94">
        <v>26191</v>
      </c>
      <c r="G35" s="83" t="s">
        <v>894</v>
      </c>
      <c r="H35" s="83"/>
    </row>
    <row r="36" spans="2:8" ht="30" customHeight="1" x14ac:dyDescent="0.3">
      <c r="B36" s="76" t="s">
        <v>564</v>
      </c>
      <c r="C36" s="77" t="s">
        <v>580</v>
      </c>
      <c r="D36" s="78" t="s">
        <v>1075</v>
      </c>
      <c r="E36" s="99" t="s">
        <v>903</v>
      </c>
      <c r="F36" s="95">
        <v>38708</v>
      </c>
      <c r="G36" s="79" t="s">
        <v>894</v>
      </c>
      <c r="H36" s="79"/>
    </row>
    <row r="37" spans="2:8" ht="30" customHeight="1" x14ac:dyDescent="0.3">
      <c r="B37" s="80" t="s">
        <v>565</v>
      </c>
      <c r="C37" s="81" t="s">
        <v>581</v>
      </c>
      <c r="D37" s="82" t="s">
        <v>1073</v>
      </c>
      <c r="E37" s="98" t="s">
        <v>903</v>
      </c>
      <c r="F37" s="94">
        <v>28984</v>
      </c>
      <c r="G37" s="83" t="s">
        <v>894</v>
      </c>
      <c r="H37" s="83"/>
    </row>
    <row r="38" spans="2:8" ht="30" customHeight="1" x14ac:dyDescent="0.3">
      <c r="B38" s="76" t="s">
        <v>566</v>
      </c>
      <c r="C38" s="77" t="s">
        <v>582</v>
      </c>
      <c r="D38" s="78" t="s">
        <v>1073</v>
      </c>
      <c r="E38" s="99" t="s">
        <v>903</v>
      </c>
      <c r="F38" s="95">
        <v>30230</v>
      </c>
      <c r="G38" s="79" t="s">
        <v>894</v>
      </c>
      <c r="H38" s="79"/>
    </row>
    <row r="39" spans="2:8" ht="30" customHeight="1" x14ac:dyDescent="0.3">
      <c r="B39" s="80" t="s">
        <v>567</v>
      </c>
      <c r="C39" s="81" t="s">
        <v>583</v>
      </c>
      <c r="D39" s="82" t="s">
        <v>1073</v>
      </c>
      <c r="E39" s="98" t="s">
        <v>903</v>
      </c>
      <c r="F39" s="94">
        <v>31021</v>
      </c>
      <c r="G39" s="83" t="s">
        <v>894</v>
      </c>
      <c r="H39" s="83"/>
    </row>
    <row r="40" spans="2:8" ht="30" customHeight="1" x14ac:dyDescent="0.3">
      <c r="B40" s="76" t="s">
        <v>568</v>
      </c>
      <c r="C40" s="77" t="s">
        <v>584</v>
      </c>
      <c r="D40" s="78" t="s">
        <v>1073</v>
      </c>
      <c r="E40" s="99" t="s">
        <v>903</v>
      </c>
      <c r="F40" s="95">
        <v>32484</v>
      </c>
      <c r="G40" s="79" t="s">
        <v>894</v>
      </c>
      <c r="H40" s="79"/>
    </row>
    <row r="41" spans="2:8" ht="30" customHeight="1" x14ac:dyDescent="0.3">
      <c r="B41" s="80" t="s">
        <v>569</v>
      </c>
      <c r="C41" s="81" t="s">
        <v>585</v>
      </c>
      <c r="D41" s="82" t="s">
        <v>1072</v>
      </c>
      <c r="E41" s="98" t="s">
        <v>903</v>
      </c>
      <c r="F41" s="94">
        <v>39323</v>
      </c>
      <c r="G41" s="83" t="s">
        <v>894</v>
      </c>
      <c r="H41" s="83"/>
    </row>
    <row r="42" spans="2:8" ht="20.149999999999999" customHeight="1" x14ac:dyDescent="0.3">
      <c r="B42" s="76" t="s">
        <v>570</v>
      </c>
      <c r="C42" s="77" t="s">
        <v>586</v>
      </c>
      <c r="D42" s="78" t="s">
        <v>1073</v>
      </c>
      <c r="E42" s="99" t="s">
        <v>904</v>
      </c>
      <c r="F42" s="95">
        <v>40891</v>
      </c>
      <c r="G42" s="79" t="s">
        <v>894</v>
      </c>
      <c r="H42" s="79"/>
    </row>
    <row r="43" spans="2:8" ht="30" customHeight="1" x14ac:dyDescent="0.3">
      <c r="B43" s="80" t="s">
        <v>571</v>
      </c>
      <c r="C43" s="81" t="s">
        <v>587</v>
      </c>
      <c r="D43" s="82" t="s">
        <v>1073</v>
      </c>
      <c r="E43" s="98" t="s">
        <v>904</v>
      </c>
      <c r="F43" s="94">
        <v>41619</v>
      </c>
      <c r="G43" s="83" t="s">
        <v>894</v>
      </c>
      <c r="H43" s="83"/>
    </row>
    <row r="44" spans="2:8" ht="30" customHeight="1" x14ac:dyDescent="0.3">
      <c r="B44" s="76" t="s">
        <v>572</v>
      </c>
      <c r="C44" s="77" t="s">
        <v>588</v>
      </c>
      <c r="D44" s="78" t="s">
        <v>1073</v>
      </c>
      <c r="E44" s="99" t="s">
        <v>904</v>
      </c>
      <c r="F44" s="95">
        <v>39533</v>
      </c>
      <c r="G44" s="79" t="s">
        <v>909</v>
      </c>
      <c r="H44" s="79"/>
    </row>
    <row r="45" spans="2:8" ht="20.149999999999999" customHeight="1" x14ac:dyDescent="0.3">
      <c r="B45" s="80" t="s">
        <v>573</v>
      </c>
      <c r="C45" s="81" t="s">
        <v>589</v>
      </c>
      <c r="D45" s="82" t="s">
        <v>1073</v>
      </c>
      <c r="E45" s="98" t="s">
        <v>904</v>
      </c>
      <c r="F45" s="94">
        <v>37376</v>
      </c>
      <c r="G45" s="83" t="s">
        <v>910</v>
      </c>
      <c r="H45" s="83"/>
    </row>
    <row r="46" spans="2:8" ht="30" customHeight="1" x14ac:dyDescent="0.3">
      <c r="B46" s="76" t="s">
        <v>574</v>
      </c>
      <c r="C46" s="77" t="s">
        <v>590</v>
      </c>
      <c r="D46" s="78" t="s">
        <v>1073</v>
      </c>
      <c r="E46" s="99" t="s">
        <v>904</v>
      </c>
      <c r="F46" s="95">
        <v>36488</v>
      </c>
      <c r="G46" s="79" t="s">
        <v>894</v>
      </c>
      <c r="H46" s="79"/>
    </row>
    <row r="47" spans="2:8" ht="30" customHeight="1" x14ac:dyDescent="0.3">
      <c r="B47" s="80" t="s">
        <v>775</v>
      </c>
      <c r="C47" s="81" t="s">
        <v>793</v>
      </c>
      <c r="D47" s="82" t="s">
        <v>1073</v>
      </c>
      <c r="E47" s="98" t="s">
        <v>1120</v>
      </c>
      <c r="F47" s="94">
        <v>33618</v>
      </c>
      <c r="G47" s="83" t="s">
        <v>981</v>
      </c>
      <c r="H47" s="79"/>
    </row>
    <row r="48" spans="2:8" ht="30" customHeight="1" x14ac:dyDescent="0.3">
      <c r="B48" s="76" t="s">
        <v>777</v>
      </c>
      <c r="C48" s="77" t="s">
        <v>795</v>
      </c>
      <c r="D48" s="78" t="s">
        <v>1073</v>
      </c>
      <c r="E48" s="99" t="s">
        <v>1120</v>
      </c>
      <c r="F48" s="95">
        <v>31945</v>
      </c>
      <c r="G48" s="79" t="s">
        <v>983</v>
      </c>
      <c r="H48" s="79"/>
    </row>
    <row r="49" spans="2:8" ht="15" customHeight="1" x14ac:dyDescent="0.3">
      <c r="B49" s="100" t="s">
        <v>521</v>
      </c>
      <c r="C49" s="101"/>
      <c r="D49" s="102"/>
      <c r="E49" s="102"/>
      <c r="F49" s="103"/>
      <c r="G49" s="101"/>
      <c r="H49" s="101"/>
    </row>
    <row r="50" spans="2:8" ht="30" customHeight="1" x14ac:dyDescent="0.3">
      <c r="B50" s="80" t="s">
        <v>592</v>
      </c>
      <c r="C50" s="81" t="s">
        <v>595</v>
      </c>
      <c r="D50" s="82" t="s">
        <v>1073</v>
      </c>
      <c r="E50" s="98" t="s">
        <v>911</v>
      </c>
      <c r="F50" s="94">
        <v>41213</v>
      </c>
      <c r="G50" s="83" t="s">
        <v>913</v>
      </c>
      <c r="H50" s="83"/>
    </row>
    <row r="51" spans="2:8" ht="30" customHeight="1" x14ac:dyDescent="0.3">
      <c r="B51" s="76" t="s">
        <v>593</v>
      </c>
      <c r="C51" s="77" t="s">
        <v>596</v>
      </c>
      <c r="D51" s="78" t="s">
        <v>1073</v>
      </c>
      <c r="E51" s="99" t="s">
        <v>911</v>
      </c>
      <c r="F51" s="95">
        <v>40772</v>
      </c>
      <c r="G51" s="79" t="s">
        <v>894</v>
      </c>
      <c r="H51" s="79"/>
    </row>
    <row r="52" spans="2:8" ht="30" customHeight="1" x14ac:dyDescent="0.3">
      <c r="B52" s="80" t="s">
        <v>594</v>
      </c>
      <c r="C52" s="81" t="s">
        <v>597</v>
      </c>
      <c r="D52" s="82" t="s">
        <v>1072</v>
      </c>
      <c r="E52" s="98" t="s">
        <v>912</v>
      </c>
      <c r="F52" s="94">
        <v>39073</v>
      </c>
      <c r="G52" s="83" t="s">
        <v>914</v>
      </c>
      <c r="H52" s="83"/>
    </row>
    <row r="53" spans="2:8" ht="15" customHeight="1" x14ac:dyDescent="0.3">
      <c r="B53" s="100" t="s">
        <v>522</v>
      </c>
      <c r="C53" s="101"/>
      <c r="D53" s="102"/>
      <c r="E53" s="102"/>
      <c r="F53" s="103"/>
      <c r="G53" s="101"/>
      <c r="H53" s="101"/>
    </row>
    <row r="54" spans="2:8" ht="30" customHeight="1" x14ac:dyDescent="0.3">
      <c r="B54" s="76" t="s">
        <v>598</v>
      </c>
      <c r="C54" s="77" t="s">
        <v>623</v>
      </c>
      <c r="D54" s="78" t="s">
        <v>1072</v>
      </c>
      <c r="E54" s="99" t="s">
        <v>915</v>
      </c>
      <c r="F54" s="95">
        <v>38224</v>
      </c>
      <c r="G54" s="79" t="s">
        <v>894</v>
      </c>
      <c r="H54" s="79"/>
    </row>
    <row r="55" spans="2:8" ht="30" customHeight="1" x14ac:dyDescent="0.3">
      <c r="B55" s="80" t="s">
        <v>599</v>
      </c>
      <c r="C55" s="81" t="s">
        <v>624</v>
      </c>
      <c r="D55" s="82" t="s">
        <v>1072</v>
      </c>
      <c r="E55" s="98" t="s">
        <v>915</v>
      </c>
      <c r="F55" s="94">
        <v>39778</v>
      </c>
      <c r="G55" s="83" t="s">
        <v>920</v>
      </c>
      <c r="H55" s="83"/>
    </row>
    <row r="56" spans="2:8" ht="30" customHeight="1" x14ac:dyDescent="0.3">
      <c r="B56" s="76" t="s">
        <v>600</v>
      </c>
      <c r="C56" s="77" t="s">
        <v>625</v>
      </c>
      <c r="D56" s="78" t="s">
        <v>1076</v>
      </c>
      <c r="E56" s="99" t="s">
        <v>915</v>
      </c>
      <c r="F56" s="95">
        <v>39778</v>
      </c>
      <c r="G56" s="79" t="s">
        <v>894</v>
      </c>
      <c r="H56" s="79"/>
    </row>
    <row r="57" spans="2:8" ht="30" customHeight="1" x14ac:dyDescent="0.3">
      <c r="B57" s="80" t="s">
        <v>601</v>
      </c>
      <c r="C57" s="81" t="s">
        <v>626</v>
      </c>
      <c r="D57" s="82" t="s">
        <v>1077</v>
      </c>
      <c r="E57" s="98" t="s">
        <v>915</v>
      </c>
      <c r="F57" s="94">
        <v>39778</v>
      </c>
      <c r="G57" s="83" t="s">
        <v>921</v>
      </c>
      <c r="H57" s="83"/>
    </row>
    <row r="58" spans="2:8" ht="30" customHeight="1" x14ac:dyDescent="0.3">
      <c r="B58" s="76" t="s">
        <v>602</v>
      </c>
      <c r="C58" s="77" t="s">
        <v>627</v>
      </c>
      <c r="D58" s="78" t="s">
        <v>1073</v>
      </c>
      <c r="E58" s="99" t="s">
        <v>915</v>
      </c>
      <c r="F58" s="95">
        <v>37916</v>
      </c>
      <c r="G58" s="79" t="s">
        <v>922</v>
      </c>
      <c r="H58" s="79"/>
    </row>
    <row r="59" spans="2:8" ht="20.149999999999999" customHeight="1" x14ac:dyDescent="0.3">
      <c r="B59" s="80" t="s">
        <v>603</v>
      </c>
      <c r="C59" s="81" t="s">
        <v>628</v>
      </c>
      <c r="D59" s="82" t="s">
        <v>1072</v>
      </c>
      <c r="E59" s="98" t="s">
        <v>915</v>
      </c>
      <c r="F59" s="94">
        <v>41535</v>
      </c>
      <c r="G59" s="83" t="s">
        <v>923</v>
      </c>
      <c r="H59" s="83"/>
    </row>
    <row r="60" spans="2:8" ht="30" customHeight="1" x14ac:dyDescent="0.3">
      <c r="B60" s="76" t="s">
        <v>604</v>
      </c>
      <c r="C60" s="77" t="s">
        <v>629</v>
      </c>
      <c r="D60" s="78" t="s">
        <v>1075</v>
      </c>
      <c r="E60" s="99" t="s">
        <v>915</v>
      </c>
      <c r="F60" s="95">
        <v>40877</v>
      </c>
      <c r="G60" s="79" t="s">
        <v>894</v>
      </c>
      <c r="H60" s="79"/>
    </row>
    <row r="61" spans="2:8" ht="42" customHeight="1" x14ac:dyDescent="0.3">
      <c r="B61" s="80" t="s">
        <v>605</v>
      </c>
      <c r="C61" s="81" t="s">
        <v>630</v>
      </c>
      <c r="D61" s="82" t="s">
        <v>1074</v>
      </c>
      <c r="E61" s="98" t="s">
        <v>915</v>
      </c>
      <c r="F61" s="94">
        <v>40891</v>
      </c>
      <c r="G61" s="83" t="s">
        <v>894</v>
      </c>
      <c r="H61" s="83"/>
    </row>
    <row r="62" spans="2:8" ht="20.149999999999999" customHeight="1" x14ac:dyDescent="0.3">
      <c r="B62" s="76" t="s">
        <v>606</v>
      </c>
      <c r="C62" s="77" t="s">
        <v>631</v>
      </c>
      <c r="D62" s="78" t="s">
        <v>1072</v>
      </c>
      <c r="E62" s="99" t="s">
        <v>915</v>
      </c>
      <c r="F62" s="95">
        <v>41353</v>
      </c>
      <c r="G62" s="79" t="s">
        <v>924</v>
      </c>
      <c r="H62" s="79"/>
    </row>
    <row r="63" spans="2:8" ht="30" customHeight="1" x14ac:dyDescent="0.3">
      <c r="B63" s="80" t="s">
        <v>607</v>
      </c>
      <c r="C63" s="81" t="s">
        <v>632</v>
      </c>
      <c r="D63" s="82" t="s">
        <v>1072</v>
      </c>
      <c r="E63" s="98" t="s">
        <v>915</v>
      </c>
      <c r="F63" s="94">
        <v>40877</v>
      </c>
      <c r="G63" s="83" t="s">
        <v>894</v>
      </c>
      <c r="H63" s="83"/>
    </row>
    <row r="64" spans="2:8" ht="30" customHeight="1" x14ac:dyDescent="0.3">
      <c r="B64" s="76" t="s">
        <v>608</v>
      </c>
      <c r="C64" s="77" t="s">
        <v>633</v>
      </c>
      <c r="D64" s="78" t="s">
        <v>1073</v>
      </c>
      <c r="E64" s="99" t="s">
        <v>915</v>
      </c>
      <c r="F64" s="95">
        <v>38560</v>
      </c>
      <c r="G64" s="79" t="s">
        <v>894</v>
      </c>
      <c r="H64" s="79"/>
    </row>
    <row r="65" spans="2:8" ht="20.149999999999999" customHeight="1" x14ac:dyDescent="0.3">
      <c r="B65" s="80" t="s">
        <v>609</v>
      </c>
      <c r="C65" s="81" t="s">
        <v>634</v>
      </c>
      <c r="D65" s="82" t="s">
        <v>1072</v>
      </c>
      <c r="E65" s="98" t="s">
        <v>915</v>
      </c>
      <c r="F65" s="94">
        <v>40387</v>
      </c>
      <c r="G65" s="83" t="s">
        <v>925</v>
      </c>
      <c r="H65" s="83"/>
    </row>
    <row r="66" spans="2:8" ht="30" customHeight="1" x14ac:dyDescent="0.3">
      <c r="B66" s="76" t="s">
        <v>610</v>
      </c>
      <c r="C66" s="77" t="s">
        <v>635</v>
      </c>
      <c r="D66" s="78" t="s">
        <v>1077</v>
      </c>
      <c r="E66" s="99" t="s">
        <v>916</v>
      </c>
      <c r="F66" s="95">
        <v>41234</v>
      </c>
      <c r="G66" s="79" t="s">
        <v>894</v>
      </c>
      <c r="H66" s="79"/>
    </row>
    <row r="67" spans="2:8" ht="30" customHeight="1" x14ac:dyDescent="0.3">
      <c r="B67" s="80" t="s">
        <v>611</v>
      </c>
      <c r="C67" s="81" t="s">
        <v>636</v>
      </c>
      <c r="D67" s="82" t="s">
        <v>1078</v>
      </c>
      <c r="E67" s="98" t="s">
        <v>916</v>
      </c>
      <c r="F67" s="94">
        <v>41234</v>
      </c>
      <c r="G67" s="83" t="s">
        <v>894</v>
      </c>
      <c r="H67" s="83"/>
    </row>
    <row r="68" spans="2:8" ht="30" customHeight="1" x14ac:dyDescent="0.3">
      <c r="B68" s="76" t="s">
        <v>612</v>
      </c>
      <c r="C68" s="77" t="s">
        <v>637</v>
      </c>
      <c r="D68" s="78" t="s">
        <v>1074</v>
      </c>
      <c r="E68" s="99" t="s">
        <v>916</v>
      </c>
      <c r="F68" s="95">
        <v>38322</v>
      </c>
      <c r="G68" s="79" t="s">
        <v>894</v>
      </c>
      <c r="H68" s="79"/>
    </row>
    <row r="69" spans="2:8" ht="30" customHeight="1" x14ac:dyDescent="0.3">
      <c r="B69" s="80" t="s">
        <v>613</v>
      </c>
      <c r="C69" s="81" t="s">
        <v>638</v>
      </c>
      <c r="D69" s="82" t="s">
        <v>1074</v>
      </c>
      <c r="E69" s="98" t="s">
        <v>916</v>
      </c>
      <c r="F69" s="94">
        <v>35781</v>
      </c>
      <c r="G69" s="83" t="s">
        <v>894</v>
      </c>
      <c r="H69" s="83"/>
    </row>
    <row r="70" spans="2:8" ht="30" customHeight="1" x14ac:dyDescent="0.3">
      <c r="B70" s="76" t="s">
        <v>614</v>
      </c>
      <c r="C70" s="77" t="s">
        <v>639</v>
      </c>
      <c r="D70" s="78" t="s">
        <v>1073</v>
      </c>
      <c r="E70" s="99" t="s">
        <v>916</v>
      </c>
      <c r="F70" s="95">
        <v>33576</v>
      </c>
      <c r="G70" s="79" t="s">
        <v>894</v>
      </c>
      <c r="H70" s="79"/>
    </row>
    <row r="71" spans="2:8" ht="30" customHeight="1" x14ac:dyDescent="0.3">
      <c r="B71" s="80" t="s">
        <v>615</v>
      </c>
      <c r="C71" s="81" t="s">
        <v>640</v>
      </c>
      <c r="D71" s="82" t="s">
        <v>1072</v>
      </c>
      <c r="E71" s="98" t="s">
        <v>916</v>
      </c>
      <c r="F71" s="94">
        <v>41213</v>
      </c>
      <c r="G71" s="83" t="s">
        <v>894</v>
      </c>
      <c r="H71" s="83"/>
    </row>
    <row r="72" spans="2:8" ht="20.149999999999999" customHeight="1" x14ac:dyDescent="0.3">
      <c r="B72" s="76" t="s">
        <v>616</v>
      </c>
      <c r="C72" s="77" t="s">
        <v>641</v>
      </c>
      <c r="D72" s="78" t="s">
        <v>1072</v>
      </c>
      <c r="E72" s="99" t="s">
        <v>917</v>
      </c>
      <c r="F72" s="95">
        <v>35270</v>
      </c>
      <c r="G72" s="79" t="s">
        <v>894</v>
      </c>
      <c r="H72" s="79"/>
    </row>
    <row r="73" spans="2:8" ht="20.149999999999999" customHeight="1" x14ac:dyDescent="0.3">
      <c r="B73" s="80" t="s">
        <v>617</v>
      </c>
      <c r="C73" s="81" t="s">
        <v>642</v>
      </c>
      <c r="D73" s="82" t="s">
        <v>1073</v>
      </c>
      <c r="E73" s="98" t="s">
        <v>917</v>
      </c>
      <c r="F73" s="94">
        <v>39428</v>
      </c>
      <c r="G73" s="83" t="s">
        <v>894</v>
      </c>
      <c r="H73" s="83"/>
    </row>
    <row r="74" spans="2:8" ht="20.149999999999999" customHeight="1" x14ac:dyDescent="0.3">
      <c r="B74" s="76" t="s">
        <v>618</v>
      </c>
      <c r="C74" s="77" t="s">
        <v>643</v>
      </c>
      <c r="D74" s="78" t="s">
        <v>1073</v>
      </c>
      <c r="E74" s="99" t="s">
        <v>918</v>
      </c>
      <c r="F74" s="95">
        <v>29796</v>
      </c>
      <c r="G74" s="79" t="s">
        <v>894</v>
      </c>
      <c r="H74" s="79"/>
    </row>
    <row r="75" spans="2:8" ht="20.149999999999999" customHeight="1" x14ac:dyDescent="0.3">
      <c r="B75" s="80" t="s">
        <v>619</v>
      </c>
      <c r="C75" s="81" t="s">
        <v>644</v>
      </c>
      <c r="D75" s="82" t="s">
        <v>1072</v>
      </c>
      <c r="E75" s="98" t="s">
        <v>918</v>
      </c>
      <c r="F75" s="94">
        <v>31812</v>
      </c>
      <c r="G75" s="83" t="s">
        <v>894</v>
      </c>
      <c r="H75" s="83"/>
    </row>
    <row r="76" spans="2:8" ht="20.149999999999999" customHeight="1" x14ac:dyDescent="0.3">
      <c r="B76" s="76" t="s">
        <v>620</v>
      </c>
      <c r="C76" s="77" t="s">
        <v>645</v>
      </c>
      <c r="D76" s="78" t="s">
        <v>1073</v>
      </c>
      <c r="E76" s="99" t="s">
        <v>918</v>
      </c>
      <c r="F76" s="95">
        <v>27612</v>
      </c>
      <c r="G76" s="79" t="s">
        <v>894</v>
      </c>
      <c r="H76" s="79"/>
    </row>
    <row r="77" spans="2:8" ht="30" customHeight="1" x14ac:dyDescent="0.3">
      <c r="B77" s="80" t="s">
        <v>621</v>
      </c>
      <c r="C77" s="81" t="s">
        <v>646</v>
      </c>
      <c r="D77" s="82" t="s">
        <v>1072</v>
      </c>
      <c r="E77" s="98" t="s">
        <v>919</v>
      </c>
      <c r="F77" s="94">
        <v>35298</v>
      </c>
      <c r="G77" s="83" t="s">
        <v>926</v>
      </c>
      <c r="H77" s="83"/>
    </row>
    <row r="78" spans="2:8" ht="30" customHeight="1" x14ac:dyDescent="0.3">
      <c r="B78" s="76" t="s">
        <v>622</v>
      </c>
      <c r="C78" s="77" t="s">
        <v>647</v>
      </c>
      <c r="D78" s="78" t="s">
        <v>1072</v>
      </c>
      <c r="E78" s="99" t="s">
        <v>919</v>
      </c>
      <c r="F78" s="95">
        <v>35760</v>
      </c>
      <c r="G78" s="79" t="s">
        <v>927</v>
      </c>
      <c r="H78" s="79"/>
    </row>
    <row r="79" spans="2:8" ht="15" customHeight="1" x14ac:dyDescent="0.3">
      <c r="B79" s="100" t="s">
        <v>523</v>
      </c>
      <c r="C79" s="101"/>
      <c r="D79" s="102"/>
      <c r="E79" s="102"/>
      <c r="F79" s="103"/>
      <c r="G79" s="101"/>
      <c r="H79" s="101"/>
    </row>
    <row r="80" spans="2:8" ht="30" customHeight="1" x14ac:dyDescent="0.3">
      <c r="B80" s="76" t="s">
        <v>648</v>
      </c>
      <c r="C80" s="77" t="s">
        <v>706</v>
      </c>
      <c r="D80" s="78" t="s">
        <v>1073</v>
      </c>
      <c r="E80" s="99" t="s">
        <v>928</v>
      </c>
      <c r="F80" s="95">
        <v>39988</v>
      </c>
      <c r="G80" s="79" t="s">
        <v>934</v>
      </c>
      <c r="H80" s="79"/>
    </row>
    <row r="81" spans="2:8" ht="30" customHeight="1" x14ac:dyDescent="0.3">
      <c r="B81" s="80" t="s">
        <v>649</v>
      </c>
      <c r="C81" s="81" t="s">
        <v>707</v>
      </c>
      <c r="D81" s="82" t="s">
        <v>1073</v>
      </c>
      <c r="E81" s="98" t="s">
        <v>928</v>
      </c>
      <c r="F81" s="94">
        <v>39750</v>
      </c>
      <c r="G81" s="83" t="s">
        <v>935</v>
      </c>
      <c r="H81" s="83"/>
    </row>
    <row r="82" spans="2:8" ht="30" customHeight="1" x14ac:dyDescent="0.3">
      <c r="B82" s="76" t="s">
        <v>650</v>
      </c>
      <c r="C82" s="77" t="s">
        <v>708</v>
      </c>
      <c r="D82" s="78" t="s">
        <v>1073</v>
      </c>
      <c r="E82" s="99" t="s">
        <v>928</v>
      </c>
      <c r="F82" s="95">
        <v>39379</v>
      </c>
      <c r="G82" s="79" t="s">
        <v>936</v>
      </c>
      <c r="H82" s="79"/>
    </row>
    <row r="83" spans="2:8" ht="30" customHeight="1" x14ac:dyDescent="0.3">
      <c r="B83" s="80" t="s">
        <v>651</v>
      </c>
      <c r="C83" s="81" t="s">
        <v>709</v>
      </c>
      <c r="D83" s="82" t="s">
        <v>1076</v>
      </c>
      <c r="E83" s="98" t="s">
        <v>928</v>
      </c>
      <c r="F83" s="94">
        <v>40709</v>
      </c>
      <c r="G83" s="83" t="s">
        <v>937</v>
      </c>
      <c r="H83" s="83"/>
    </row>
    <row r="84" spans="2:8" ht="30" customHeight="1" x14ac:dyDescent="0.3">
      <c r="B84" s="76" t="s">
        <v>652</v>
      </c>
      <c r="C84" s="77" t="s">
        <v>710</v>
      </c>
      <c r="D84" s="78" t="s">
        <v>1074</v>
      </c>
      <c r="E84" s="99" t="s">
        <v>928</v>
      </c>
      <c r="F84" s="95">
        <v>38588</v>
      </c>
      <c r="G84" s="79" t="s">
        <v>938</v>
      </c>
      <c r="H84" s="79"/>
    </row>
    <row r="85" spans="2:8" ht="30" customHeight="1" x14ac:dyDescent="0.3">
      <c r="B85" s="80" t="s">
        <v>653</v>
      </c>
      <c r="C85" s="81" t="s">
        <v>711</v>
      </c>
      <c r="D85" s="82" t="s">
        <v>1072</v>
      </c>
      <c r="E85" s="98" t="s">
        <v>929</v>
      </c>
      <c r="F85" s="94">
        <v>40961</v>
      </c>
      <c r="G85" s="83" t="s">
        <v>894</v>
      </c>
      <c r="H85" s="83"/>
    </row>
    <row r="86" spans="2:8" ht="30" customHeight="1" x14ac:dyDescent="0.3">
      <c r="B86" s="76" t="s">
        <v>654</v>
      </c>
      <c r="C86" s="77" t="s">
        <v>712</v>
      </c>
      <c r="D86" s="78" t="s">
        <v>1072</v>
      </c>
      <c r="E86" s="99" t="s">
        <v>929</v>
      </c>
      <c r="F86" s="95">
        <v>41598</v>
      </c>
      <c r="G86" s="79" t="s">
        <v>939</v>
      </c>
      <c r="H86" s="79"/>
    </row>
    <row r="87" spans="2:8" ht="42" customHeight="1" x14ac:dyDescent="0.3">
      <c r="B87" s="80" t="s">
        <v>655</v>
      </c>
      <c r="C87" s="81" t="s">
        <v>713</v>
      </c>
      <c r="D87" s="82" t="s">
        <v>1072</v>
      </c>
      <c r="E87" s="98" t="s">
        <v>929</v>
      </c>
      <c r="F87" s="94">
        <v>40800</v>
      </c>
      <c r="G87" s="83" t="s">
        <v>940</v>
      </c>
      <c r="H87" s="83"/>
    </row>
    <row r="88" spans="2:8" ht="42" customHeight="1" x14ac:dyDescent="0.3">
      <c r="B88" s="76" t="s">
        <v>656</v>
      </c>
      <c r="C88" s="77" t="s">
        <v>714</v>
      </c>
      <c r="D88" s="78" t="s">
        <v>1073</v>
      </c>
      <c r="E88" s="99" t="s">
        <v>929</v>
      </c>
      <c r="F88" s="95">
        <v>40009</v>
      </c>
      <c r="G88" s="79" t="s">
        <v>941</v>
      </c>
      <c r="H88" s="79"/>
    </row>
    <row r="89" spans="2:8" ht="30" customHeight="1" x14ac:dyDescent="0.3">
      <c r="B89" s="80" t="s">
        <v>657</v>
      </c>
      <c r="C89" s="81" t="s">
        <v>715</v>
      </c>
      <c r="D89" s="82" t="s">
        <v>1072</v>
      </c>
      <c r="E89" s="98" t="s">
        <v>929</v>
      </c>
      <c r="F89" s="94">
        <v>38686</v>
      </c>
      <c r="G89" s="83" t="s">
        <v>942</v>
      </c>
      <c r="H89" s="83"/>
    </row>
    <row r="90" spans="2:8" ht="30" customHeight="1" x14ac:dyDescent="0.3">
      <c r="B90" s="76" t="s">
        <v>658</v>
      </c>
      <c r="C90" s="77" t="s">
        <v>716</v>
      </c>
      <c r="D90" s="78" t="s">
        <v>1072</v>
      </c>
      <c r="E90" s="99" t="s">
        <v>929</v>
      </c>
      <c r="F90" s="95">
        <v>39288</v>
      </c>
      <c r="G90" s="79" t="s">
        <v>943</v>
      </c>
      <c r="H90" s="79"/>
    </row>
    <row r="91" spans="2:8" ht="30" customHeight="1" x14ac:dyDescent="0.3">
      <c r="B91" s="80" t="s">
        <v>659</v>
      </c>
      <c r="C91" s="81" t="s">
        <v>717</v>
      </c>
      <c r="D91" s="82" t="s">
        <v>1072</v>
      </c>
      <c r="E91" s="98" t="s">
        <v>929</v>
      </c>
      <c r="F91" s="94">
        <v>41535</v>
      </c>
      <c r="G91" s="83" t="s">
        <v>944</v>
      </c>
      <c r="H91" s="83"/>
    </row>
    <row r="92" spans="2:8" ht="42" customHeight="1" x14ac:dyDescent="0.3">
      <c r="B92" s="76" t="s">
        <v>660</v>
      </c>
      <c r="C92" s="77" t="s">
        <v>718</v>
      </c>
      <c r="D92" s="78" t="s">
        <v>1074</v>
      </c>
      <c r="E92" s="99" t="s">
        <v>929</v>
      </c>
      <c r="F92" s="95">
        <v>40163</v>
      </c>
      <c r="G92" s="79" t="s">
        <v>945</v>
      </c>
      <c r="H92" s="79"/>
    </row>
    <row r="93" spans="2:8" ht="20.149999999999999" customHeight="1" x14ac:dyDescent="0.3">
      <c r="B93" s="80" t="s">
        <v>661</v>
      </c>
      <c r="C93" s="81" t="s">
        <v>719</v>
      </c>
      <c r="D93" s="82" t="s">
        <v>1073</v>
      </c>
      <c r="E93" s="98" t="s">
        <v>929</v>
      </c>
      <c r="F93" s="94">
        <v>39015</v>
      </c>
      <c r="G93" s="83" t="s">
        <v>946</v>
      </c>
      <c r="H93" s="83"/>
    </row>
    <row r="94" spans="2:8" ht="20.149999999999999" customHeight="1" x14ac:dyDescent="0.3">
      <c r="B94" s="76" t="s">
        <v>662</v>
      </c>
      <c r="C94" s="77" t="s">
        <v>720</v>
      </c>
      <c r="D94" s="78" t="s">
        <v>1072</v>
      </c>
      <c r="E94" s="99" t="s">
        <v>929</v>
      </c>
      <c r="F94" s="95">
        <v>41381</v>
      </c>
      <c r="G94" s="79" t="s">
        <v>947</v>
      </c>
      <c r="H94" s="79"/>
    </row>
    <row r="95" spans="2:8" ht="42" customHeight="1" x14ac:dyDescent="0.3">
      <c r="B95" s="80" t="s">
        <v>663</v>
      </c>
      <c r="C95" s="81" t="s">
        <v>721</v>
      </c>
      <c r="D95" s="82" t="s">
        <v>1072</v>
      </c>
      <c r="E95" s="98" t="s">
        <v>929</v>
      </c>
      <c r="F95" s="94">
        <v>41213</v>
      </c>
      <c r="G95" s="83" t="s">
        <v>948</v>
      </c>
      <c r="H95" s="83"/>
    </row>
    <row r="96" spans="2:8" ht="42" customHeight="1" x14ac:dyDescent="0.3">
      <c r="B96" s="76" t="s">
        <v>664</v>
      </c>
      <c r="C96" s="77" t="s">
        <v>722</v>
      </c>
      <c r="D96" s="78" t="s">
        <v>1073</v>
      </c>
      <c r="E96" s="99" t="s">
        <v>929</v>
      </c>
      <c r="F96" s="95">
        <v>40737</v>
      </c>
      <c r="G96" s="79" t="s">
        <v>949</v>
      </c>
      <c r="H96" s="79"/>
    </row>
    <row r="97" spans="2:8" ht="42" customHeight="1" x14ac:dyDescent="0.3">
      <c r="B97" s="80" t="s">
        <v>665</v>
      </c>
      <c r="C97" s="81" t="s">
        <v>723</v>
      </c>
      <c r="D97" s="82" t="s">
        <v>1073</v>
      </c>
      <c r="E97" s="98" t="s">
        <v>929</v>
      </c>
      <c r="F97" s="94">
        <v>40737</v>
      </c>
      <c r="G97" s="83" t="s">
        <v>950</v>
      </c>
      <c r="H97" s="83"/>
    </row>
    <row r="98" spans="2:8" ht="42" customHeight="1" x14ac:dyDescent="0.3">
      <c r="B98" s="76" t="s">
        <v>666</v>
      </c>
      <c r="C98" s="77" t="s">
        <v>724</v>
      </c>
      <c r="D98" s="78" t="s">
        <v>1073</v>
      </c>
      <c r="E98" s="99" t="s">
        <v>929</v>
      </c>
      <c r="F98" s="95">
        <v>40737</v>
      </c>
      <c r="G98" s="79" t="s">
        <v>951</v>
      </c>
      <c r="H98" s="79"/>
    </row>
    <row r="99" spans="2:8" ht="42" customHeight="1" x14ac:dyDescent="0.3">
      <c r="B99" s="80" t="s">
        <v>667</v>
      </c>
      <c r="C99" s="81" t="s">
        <v>725</v>
      </c>
      <c r="D99" s="82" t="s">
        <v>1073</v>
      </c>
      <c r="E99" s="98" t="s">
        <v>930</v>
      </c>
      <c r="F99" s="94">
        <v>41598</v>
      </c>
      <c r="G99" s="83" t="s">
        <v>952</v>
      </c>
      <c r="H99" s="83"/>
    </row>
    <row r="100" spans="2:8" ht="30" customHeight="1" x14ac:dyDescent="0.3">
      <c r="B100" s="76" t="s">
        <v>668</v>
      </c>
      <c r="C100" s="77" t="s">
        <v>726</v>
      </c>
      <c r="D100" s="78" t="s">
        <v>1073</v>
      </c>
      <c r="E100" s="99" t="s">
        <v>930</v>
      </c>
      <c r="F100" s="95">
        <v>41381</v>
      </c>
      <c r="G100" s="79" t="s">
        <v>953</v>
      </c>
      <c r="H100" s="79"/>
    </row>
    <row r="101" spans="2:8" ht="20.149999999999999" customHeight="1" x14ac:dyDescent="0.3">
      <c r="B101" s="80" t="s">
        <v>669</v>
      </c>
      <c r="C101" s="81" t="s">
        <v>727</v>
      </c>
      <c r="D101" s="82" t="s">
        <v>1073</v>
      </c>
      <c r="E101" s="98" t="s">
        <v>930</v>
      </c>
      <c r="F101" s="94">
        <v>40891</v>
      </c>
      <c r="G101" s="83" t="s">
        <v>894</v>
      </c>
      <c r="H101" s="83"/>
    </row>
    <row r="102" spans="2:8" ht="42" customHeight="1" x14ac:dyDescent="0.3">
      <c r="B102" s="76" t="s">
        <v>670</v>
      </c>
      <c r="C102" s="77" t="s">
        <v>728</v>
      </c>
      <c r="D102" s="78" t="s">
        <v>1073</v>
      </c>
      <c r="E102" s="99" t="s">
        <v>930</v>
      </c>
      <c r="F102" s="95">
        <v>40989</v>
      </c>
      <c r="G102" s="79" t="s">
        <v>954</v>
      </c>
      <c r="H102" s="79"/>
    </row>
    <row r="103" spans="2:8" ht="20.149999999999999" customHeight="1" x14ac:dyDescent="0.3">
      <c r="B103" s="80" t="s">
        <v>671</v>
      </c>
      <c r="C103" s="81" t="s">
        <v>729</v>
      </c>
      <c r="D103" s="82" t="s">
        <v>1073</v>
      </c>
      <c r="E103" s="98" t="s">
        <v>930</v>
      </c>
      <c r="F103" s="94">
        <v>40289</v>
      </c>
      <c r="G103" s="83" t="s">
        <v>955</v>
      </c>
      <c r="H103" s="83"/>
    </row>
    <row r="104" spans="2:8" ht="42" customHeight="1" x14ac:dyDescent="0.3">
      <c r="B104" s="76" t="s">
        <v>672</v>
      </c>
      <c r="C104" s="77" t="s">
        <v>730</v>
      </c>
      <c r="D104" s="78" t="s">
        <v>1072</v>
      </c>
      <c r="E104" s="99" t="s">
        <v>930</v>
      </c>
      <c r="F104" s="95">
        <v>38651</v>
      </c>
      <c r="G104" s="79" t="s">
        <v>956</v>
      </c>
      <c r="H104" s="79"/>
    </row>
    <row r="105" spans="2:8" ht="30" customHeight="1" x14ac:dyDescent="0.3">
      <c r="B105" s="80" t="s">
        <v>673</v>
      </c>
      <c r="C105" s="81" t="s">
        <v>731</v>
      </c>
      <c r="D105" s="82" t="s">
        <v>1072</v>
      </c>
      <c r="E105" s="98" t="s">
        <v>930</v>
      </c>
      <c r="F105" s="94">
        <v>39750</v>
      </c>
      <c r="G105" s="83" t="s">
        <v>957</v>
      </c>
      <c r="H105" s="83"/>
    </row>
    <row r="106" spans="2:8" ht="30" customHeight="1" x14ac:dyDescent="0.3">
      <c r="B106" s="76" t="s">
        <v>674</v>
      </c>
      <c r="C106" s="77" t="s">
        <v>732</v>
      </c>
      <c r="D106" s="78" t="s">
        <v>1073</v>
      </c>
      <c r="E106" s="99" t="s">
        <v>930</v>
      </c>
      <c r="F106" s="95">
        <v>38588</v>
      </c>
      <c r="G106" s="79" t="s">
        <v>958</v>
      </c>
      <c r="H106" s="79"/>
    </row>
    <row r="107" spans="2:8" ht="42" customHeight="1" x14ac:dyDescent="0.3">
      <c r="B107" s="80" t="s">
        <v>675</v>
      </c>
      <c r="C107" s="81" t="s">
        <v>733</v>
      </c>
      <c r="D107" s="82" t="s">
        <v>1073</v>
      </c>
      <c r="E107" s="98" t="s">
        <v>930</v>
      </c>
      <c r="F107" s="94">
        <v>38588</v>
      </c>
      <c r="G107" s="83" t="s">
        <v>959</v>
      </c>
      <c r="H107" s="83"/>
    </row>
    <row r="108" spans="2:8" ht="30" customHeight="1" x14ac:dyDescent="0.3">
      <c r="B108" s="76" t="s">
        <v>676</v>
      </c>
      <c r="C108" s="77" t="s">
        <v>734</v>
      </c>
      <c r="D108" s="78" t="s">
        <v>1073</v>
      </c>
      <c r="E108" s="99" t="s">
        <v>930</v>
      </c>
      <c r="F108" s="95">
        <v>40471</v>
      </c>
      <c r="G108" s="79" t="s">
        <v>960</v>
      </c>
      <c r="H108" s="79"/>
    </row>
    <row r="109" spans="2:8" ht="30" customHeight="1" x14ac:dyDescent="0.3">
      <c r="B109" s="80" t="s">
        <v>677</v>
      </c>
      <c r="C109" s="81" t="s">
        <v>735</v>
      </c>
      <c r="D109" s="82" t="s">
        <v>1073</v>
      </c>
      <c r="E109" s="98" t="s">
        <v>930</v>
      </c>
      <c r="F109" s="94">
        <v>40317</v>
      </c>
      <c r="G109" s="83" t="s">
        <v>961</v>
      </c>
      <c r="H109" s="83"/>
    </row>
    <row r="110" spans="2:8" ht="42" customHeight="1" x14ac:dyDescent="0.3">
      <c r="B110" s="76" t="s">
        <v>678</v>
      </c>
      <c r="C110" s="77" t="s">
        <v>736</v>
      </c>
      <c r="D110" s="78" t="s">
        <v>1073</v>
      </c>
      <c r="E110" s="99" t="s">
        <v>930</v>
      </c>
      <c r="F110" s="95">
        <v>40317</v>
      </c>
      <c r="G110" s="79" t="s">
        <v>962</v>
      </c>
      <c r="H110" s="79"/>
    </row>
    <row r="111" spans="2:8" ht="42" customHeight="1" x14ac:dyDescent="0.3">
      <c r="B111" s="80" t="s">
        <v>679</v>
      </c>
      <c r="C111" s="81" t="s">
        <v>737</v>
      </c>
      <c r="D111" s="82" t="s">
        <v>1073</v>
      </c>
      <c r="E111" s="98" t="s">
        <v>930</v>
      </c>
      <c r="F111" s="94">
        <v>40317</v>
      </c>
      <c r="G111" s="83" t="s">
        <v>963</v>
      </c>
      <c r="H111" s="83"/>
    </row>
    <row r="112" spans="2:8" ht="30" customHeight="1" x14ac:dyDescent="0.3">
      <c r="B112" s="76" t="s">
        <v>680</v>
      </c>
      <c r="C112" s="77" t="s">
        <v>738</v>
      </c>
      <c r="D112" s="78" t="s">
        <v>1079</v>
      </c>
      <c r="E112" s="99" t="s">
        <v>930</v>
      </c>
      <c r="F112" s="95">
        <v>41213</v>
      </c>
      <c r="G112" s="79" t="s">
        <v>964</v>
      </c>
      <c r="H112" s="79"/>
    </row>
    <row r="113" spans="2:8" ht="30" customHeight="1" x14ac:dyDescent="0.3">
      <c r="B113" s="80" t="s">
        <v>681</v>
      </c>
      <c r="C113" s="81" t="s">
        <v>739</v>
      </c>
      <c r="D113" s="82" t="s">
        <v>1077</v>
      </c>
      <c r="E113" s="98" t="s">
        <v>930</v>
      </c>
      <c r="F113" s="94">
        <v>41619</v>
      </c>
      <c r="G113" s="83" t="s">
        <v>965</v>
      </c>
      <c r="H113" s="83"/>
    </row>
    <row r="114" spans="2:8" ht="30" customHeight="1" x14ac:dyDescent="0.3">
      <c r="B114" s="76" t="s">
        <v>682</v>
      </c>
      <c r="C114" s="77" t="s">
        <v>740</v>
      </c>
      <c r="D114" s="78" t="s">
        <v>1073</v>
      </c>
      <c r="E114" s="99" t="s">
        <v>931</v>
      </c>
      <c r="F114" s="95">
        <v>38337</v>
      </c>
      <c r="G114" s="79" t="s">
        <v>894</v>
      </c>
      <c r="H114" s="79"/>
    </row>
    <row r="115" spans="2:8" ht="42" customHeight="1" x14ac:dyDescent="0.3">
      <c r="B115" s="80" t="s">
        <v>683</v>
      </c>
      <c r="C115" s="81" t="s">
        <v>741</v>
      </c>
      <c r="D115" s="82" t="s">
        <v>1073</v>
      </c>
      <c r="E115" s="98" t="s">
        <v>931</v>
      </c>
      <c r="F115" s="94">
        <v>38294</v>
      </c>
      <c r="G115" s="83" t="s">
        <v>894</v>
      </c>
      <c r="H115" s="83"/>
    </row>
    <row r="116" spans="2:8" ht="54" customHeight="1" x14ac:dyDescent="0.3">
      <c r="B116" s="76" t="s">
        <v>684</v>
      </c>
      <c r="C116" s="77" t="s">
        <v>742</v>
      </c>
      <c r="D116" s="78" t="s">
        <v>1073</v>
      </c>
      <c r="E116" s="99" t="s">
        <v>931</v>
      </c>
      <c r="F116" s="95">
        <v>38294</v>
      </c>
      <c r="G116" s="79" t="s">
        <v>894</v>
      </c>
      <c r="H116" s="79"/>
    </row>
    <row r="117" spans="2:8" ht="30" customHeight="1" x14ac:dyDescent="0.3">
      <c r="B117" s="80" t="s">
        <v>685</v>
      </c>
      <c r="C117" s="81" t="s">
        <v>743</v>
      </c>
      <c r="D117" s="82" t="s">
        <v>1073</v>
      </c>
      <c r="E117" s="98" t="s">
        <v>931</v>
      </c>
      <c r="F117" s="94">
        <v>38294</v>
      </c>
      <c r="G117" s="83" t="s">
        <v>894</v>
      </c>
      <c r="H117" s="83"/>
    </row>
    <row r="118" spans="2:8" ht="30" customHeight="1" x14ac:dyDescent="0.3">
      <c r="B118" s="76" t="s">
        <v>686</v>
      </c>
      <c r="C118" s="77" t="s">
        <v>744</v>
      </c>
      <c r="D118" s="78" t="s">
        <v>1072</v>
      </c>
      <c r="E118" s="99" t="s">
        <v>931</v>
      </c>
      <c r="F118" s="95">
        <v>40877</v>
      </c>
      <c r="G118" s="79" t="s">
        <v>894</v>
      </c>
      <c r="H118" s="79"/>
    </row>
    <row r="119" spans="2:8" ht="42" customHeight="1" x14ac:dyDescent="0.3">
      <c r="B119" s="80" t="s">
        <v>687</v>
      </c>
      <c r="C119" s="81" t="s">
        <v>745</v>
      </c>
      <c r="D119" s="82" t="s">
        <v>1072</v>
      </c>
      <c r="E119" s="98" t="s">
        <v>931</v>
      </c>
      <c r="F119" s="94">
        <v>40387</v>
      </c>
      <c r="G119" s="83" t="s">
        <v>894</v>
      </c>
      <c r="H119" s="83"/>
    </row>
    <row r="120" spans="2:8" ht="42" customHeight="1" x14ac:dyDescent="0.3">
      <c r="B120" s="76" t="s">
        <v>688</v>
      </c>
      <c r="C120" s="77" t="s">
        <v>746</v>
      </c>
      <c r="D120" s="78" t="s">
        <v>1073</v>
      </c>
      <c r="E120" s="99" t="s">
        <v>931</v>
      </c>
      <c r="F120" s="95">
        <v>38532</v>
      </c>
      <c r="G120" s="79" t="s">
        <v>894</v>
      </c>
      <c r="H120" s="79"/>
    </row>
    <row r="121" spans="2:8" ht="30" customHeight="1" x14ac:dyDescent="0.3">
      <c r="B121" s="80" t="s">
        <v>689</v>
      </c>
      <c r="C121" s="81" t="s">
        <v>747</v>
      </c>
      <c r="D121" s="82" t="s">
        <v>1073</v>
      </c>
      <c r="E121" s="98" t="s">
        <v>931</v>
      </c>
      <c r="F121" s="94">
        <v>35452</v>
      </c>
      <c r="G121" s="83" t="s">
        <v>894</v>
      </c>
      <c r="H121" s="83"/>
    </row>
    <row r="122" spans="2:8" ht="42" customHeight="1" x14ac:dyDescent="0.3">
      <c r="B122" s="76" t="s">
        <v>690</v>
      </c>
      <c r="C122" s="77" t="s">
        <v>748</v>
      </c>
      <c r="D122" s="78" t="s">
        <v>1072</v>
      </c>
      <c r="E122" s="99" t="s">
        <v>931</v>
      </c>
      <c r="F122" s="95">
        <v>37326</v>
      </c>
      <c r="G122" s="79" t="s">
        <v>894</v>
      </c>
      <c r="H122" s="79"/>
    </row>
    <row r="123" spans="2:8" ht="30" customHeight="1" x14ac:dyDescent="0.3">
      <c r="B123" s="80" t="s">
        <v>691</v>
      </c>
      <c r="C123" s="81" t="s">
        <v>749</v>
      </c>
      <c r="D123" s="82" t="s">
        <v>1072</v>
      </c>
      <c r="E123" s="98" t="s">
        <v>931</v>
      </c>
      <c r="F123" s="94">
        <v>38224</v>
      </c>
      <c r="G123" s="83" t="s">
        <v>894</v>
      </c>
      <c r="H123" s="83"/>
    </row>
    <row r="124" spans="2:8" ht="30" customHeight="1" x14ac:dyDescent="0.3">
      <c r="B124" s="76" t="s">
        <v>692</v>
      </c>
      <c r="C124" s="77" t="s">
        <v>750</v>
      </c>
      <c r="D124" s="78" t="s">
        <v>1074</v>
      </c>
      <c r="E124" s="99" t="s">
        <v>931</v>
      </c>
      <c r="F124" s="95">
        <v>40086</v>
      </c>
      <c r="G124" s="79" t="s">
        <v>894</v>
      </c>
      <c r="H124" s="79"/>
    </row>
    <row r="125" spans="2:8" ht="30" customHeight="1" x14ac:dyDescent="0.3">
      <c r="B125" s="80" t="s">
        <v>693</v>
      </c>
      <c r="C125" s="81" t="s">
        <v>751</v>
      </c>
      <c r="D125" s="82" t="s">
        <v>1074</v>
      </c>
      <c r="E125" s="98" t="s">
        <v>931</v>
      </c>
      <c r="F125" s="94">
        <v>40891</v>
      </c>
      <c r="G125" s="83" t="s">
        <v>894</v>
      </c>
      <c r="H125" s="83"/>
    </row>
    <row r="126" spans="2:8" ht="30" customHeight="1" x14ac:dyDescent="0.3">
      <c r="B126" s="76" t="s">
        <v>694</v>
      </c>
      <c r="C126" s="77" t="s">
        <v>752</v>
      </c>
      <c r="D126" s="78" t="s">
        <v>1074</v>
      </c>
      <c r="E126" s="99" t="s">
        <v>931</v>
      </c>
      <c r="F126" s="95">
        <v>39402</v>
      </c>
      <c r="G126" s="79" t="s">
        <v>894</v>
      </c>
      <c r="H126" s="79"/>
    </row>
    <row r="127" spans="2:8" ht="30" customHeight="1" x14ac:dyDescent="0.3">
      <c r="B127" s="80" t="s">
        <v>695</v>
      </c>
      <c r="C127" s="81" t="s">
        <v>753</v>
      </c>
      <c r="D127" s="82" t="s">
        <v>1072</v>
      </c>
      <c r="E127" s="98" t="s">
        <v>931</v>
      </c>
      <c r="F127" s="94">
        <v>38497</v>
      </c>
      <c r="G127" s="83" t="s">
        <v>894</v>
      </c>
      <c r="H127" s="83"/>
    </row>
    <row r="128" spans="2:8" ht="30" customHeight="1" x14ac:dyDescent="0.3">
      <c r="B128" s="76" t="s">
        <v>696</v>
      </c>
      <c r="C128" s="77" t="s">
        <v>754</v>
      </c>
      <c r="D128" s="78" t="s">
        <v>1073</v>
      </c>
      <c r="E128" s="99" t="s">
        <v>931</v>
      </c>
      <c r="F128" s="95">
        <v>33926</v>
      </c>
      <c r="G128" s="79" t="s">
        <v>894</v>
      </c>
      <c r="H128" s="79"/>
    </row>
    <row r="129" spans="2:8" ht="42" customHeight="1" x14ac:dyDescent="0.3">
      <c r="B129" s="80" t="s">
        <v>697</v>
      </c>
      <c r="C129" s="81" t="s">
        <v>755</v>
      </c>
      <c r="D129" s="82" t="s">
        <v>1073</v>
      </c>
      <c r="E129" s="98" t="s">
        <v>932</v>
      </c>
      <c r="F129" s="94">
        <v>37496</v>
      </c>
      <c r="G129" s="83" t="s">
        <v>894</v>
      </c>
      <c r="H129" s="83"/>
    </row>
    <row r="130" spans="2:8" ht="42" customHeight="1" x14ac:dyDescent="0.3">
      <c r="B130" s="76" t="s">
        <v>698</v>
      </c>
      <c r="C130" s="77" t="s">
        <v>756</v>
      </c>
      <c r="D130" s="78" t="s">
        <v>1076</v>
      </c>
      <c r="E130" s="99" t="s">
        <v>932</v>
      </c>
      <c r="F130" s="95">
        <v>41176</v>
      </c>
      <c r="G130" s="79" t="s">
        <v>894</v>
      </c>
      <c r="H130" s="79"/>
    </row>
    <row r="131" spans="2:8" ht="42" customHeight="1" x14ac:dyDescent="0.3">
      <c r="B131" s="80" t="s">
        <v>699</v>
      </c>
      <c r="C131" s="81" t="s">
        <v>757</v>
      </c>
      <c r="D131" s="82" t="s">
        <v>1073</v>
      </c>
      <c r="E131" s="98" t="s">
        <v>932</v>
      </c>
      <c r="F131" s="94">
        <v>41176</v>
      </c>
      <c r="G131" s="83" t="s">
        <v>966</v>
      </c>
      <c r="H131" s="83"/>
    </row>
    <row r="132" spans="2:8" ht="42" customHeight="1" x14ac:dyDescent="0.3">
      <c r="B132" s="76" t="s">
        <v>700</v>
      </c>
      <c r="C132" s="77" t="s">
        <v>758</v>
      </c>
      <c r="D132" s="78" t="s">
        <v>1072</v>
      </c>
      <c r="E132" s="99" t="s">
        <v>932</v>
      </c>
      <c r="F132" s="95">
        <v>34136</v>
      </c>
      <c r="G132" s="79" t="s">
        <v>967</v>
      </c>
      <c r="H132" s="79"/>
    </row>
    <row r="133" spans="2:8" ht="42" customHeight="1" x14ac:dyDescent="0.3">
      <c r="B133" s="80" t="s">
        <v>701</v>
      </c>
      <c r="C133" s="81" t="s">
        <v>759</v>
      </c>
      <c r="D133" s="82" t="s">
        <v>1076</v>
      </c>
      <c r="E133" s="98" t="s">
        <v>932</v>
      </c>
      <c r="F133" s="94">
        <v>41213</v>
      </c>
      <c r="G133" s="83" t="s">
        <v>894</v>
      </c>
      <c r="H133" s="83"/>
    </row>
    <row r="134" spans="2:8" ht="42" customHeight="1" x14ac:dyDescent="0.3">
      <c r="B134" s="76" t="s">
        <v>702</v>
      </c>
      <c r="C134" s="77" t="s">
        <v>760</v>
      </c>
      <c r="D134" s="78" t="s">
        <v>1072</v>
      </c>
      <c r="E134" s="99" t="s">
        <v>932</v>
      </c>
      <c r="F134" s="95">
        <v>38708</v>
      </c>
      <c r="G134" s="79" t="s">
        <v>894</v>
      </c>
      <c r="H134" s="79"/>
    </row>
    <row r="135" spans="2:8" ht="42" customHeight="1" x14ac:dyDescent="0.3">
      <c r="B135" s="80" t="s">
        <v>703</v>
      </c>
      <c r="C135" s="81" t="s">
        <v>761</v>
      </c>
      <c r="D135" s="82" t="s">
        <v>1077</v>
      </c>
      <c r="E135" s="98" t="s">
        <v>932</v>
      </c>
      <c r="F135" s="94">
        <v>38708</v>
      </c>
      <c r="G135" s="83" t="s">
        <v>894</v>
      </c>
      <c r="H135" s="83"/>
    </row>
    <row r="136" spans="2:8" ht="42" customHeight="1" x14ac:dyDescent="0.3">
      <c r="B136" s="76" t="s">
        <v>704</v>
      </c>
      <c r="C136" s="77" t="s">
        <v>762</v>
      </c>
      <c r="D136" s="78" t="s">
        <v>1072</v>
      </c>
      <c r="E136" s="99" t="s">
        <v>932</v>
      </c>
      <c r="F136" s="95">
        <v>35298</v>
      </c>
      <c r="G136" s="79" t="s">
        <v>968</v>
      </c>
      <c r="H136" s="79"/>
    </row>
    <row r="137" spans="2:8" ht="30" customHeight="1" x14ac:dyDescent="0.3">
      <c r="B137" s="80" t="s">
        <v>705</v>
      </c>
      <c r="C137" s="81" t="s">
        <v>763</v>
      </c>
      <c r="D137" s="82" t="s">
        <v>1074</v>
      </c>
      <c r="E137" s="98" t="s">
        <v>933</v>
      </c>
      <c r="F137" s="94">
        <v>40891</v>
      </c>
      <c r="G137" s="83" t="s">
        <v>894</v>
      </c>
      <c r="H137" s="83"/>
    </row>
    <row r="138" spans="2:8" ht="15" customHeight="1" x14ac:dyDescent="0.3">
      <c r="B138" s="100" t="s">
        <v>1036</v>
      </c>
      <c r="C138" s="101"/>
      <c r="D138" s="102"/>
      <c r="E138" s="102"/>
      <c r="F138" s="103"/>
      <c r="G138" s="101"/>
      <c r="H138" s="101"/>
    </row>
    <row r="139" spans="2:8" ht="30" customHeight="1" x14ac:dyDescent="0.3">
      <c r="B139" s="80" t="s">
        <v>1037</v>
      </c>
      <c r="C139" s="81" t="s">
        <v>1052</v>
      </c>
      <c r="D139" s="82" t="s">
        <v>1073</v>
      </c>
      <c r="E139" s="98" t="s">
        <v>1067</v>
      </c>
      <c r="F139" s="94">
        <v>40163</v>
      </c>
      <c r="G139" s="83" t="s">
        <v>894</v>
      </c>
      <c r="H139" s="83"/>
    </row>
    <row r="140" spans="2:8" ht="20.149999999999999" customHeight="1" x14ac:dyDescent="0.3">
      <c r="B140" s="76" t="s">
        <v>1038</v>
      </c>
      <c r="C140" s="77" t="s">
        <v>1053</v>
      </c>
      <c r="D140" s="78" t="s">
        <v>1073</v>
      </c>
      <c r="E140" s="99" t="s">
        <v>1067</v>
      </c>
      <c r="F140" s="95">
        <v>40163</v>
      </c>
      <c r="G140" s="79" t="s">
        <v>1070</v>
      </c>
      <c r="H140" s="79"/>
    </row>
    <row r="141" spans="2:8" ht="30" customHeight="1" x14ac:dyDescent="0.3">
      <c r="B141" s="80" t="s">
        <v>1039</v>
      </c>
      <c r="C141" s="81" t="s">
        <v>1054</v>
      </c>
      <c r="D141" s="82" t="s">
        <v>1072</v>
      </c>
      <c r="E141" s="98" t="s">
        <v>1067</v>
      </c>
      <c r="F141" s="94">
        <v>37603</v>
      </c>
      <c r="G141" s="83" t="s">
        <v>894</v>
      </c>
      <c r="H141" s="83"/>
    </row>
    <row r="142" spans="2:8" ht="20.149999999999999" customHeight="1" x14ac:dyDescent="0.3">
      <c r="B142" s="76" t="s">
        <v>1040</v>
      </c>
      <c r="C142" s="77" t="s">
        <v>1055</v>
      </c>
      <c r="D142" s="78" t="s">
        <v>1072</v>
      </c>
      <c r="E142" s="99" t="s">
        <v>1067</v>
      </c>
      <c r="F142" s="95">
        <v>37974</v>
      </c>
      <c r="G142" s="79" t="s">
        <v>894</v>
      </c>
      <c r="H142" s="79"/>
    </row>
    <row r="143" spans="2:8" ht="20.149999999999999" customHeight="1" x14ac:dyDescent="0.3">
      <c r="B143" s="80" t="s">
        <v>1041</v>
      </c>
      <c r="C143" s="81" t="s">
        <v>1056</v>
      </c>
      <c r="D143" s="82" t="s">
        <v>1073</v>
      </c>
      <c r="E143" s="98" t="s">
        <v>1067</v>
      </c>
      <c r="F143" s="94">
        <v>38070</v>
      </c>
      <c r="G143" s="83" t="s">
        <v>894</v>
      </c>
      <c r="H143" s="83"/>
    </row>
    <row r="144" spans="2:8" ht="30" customHeight="1" x14ac:dyDescent="0.3">
      <c r="B144" s="76" t="s">
        <v>1042</v>
      </c>
      <c r="C144" s="77" t="s">
        <v>1057</v>
      </c>
      <c r="D144" s="78" t="s">
        <v>1073</v>
      </c>
      <c r="E144" s="99" t="s">
        <v>1067</v>
      </c>
      <c r="F144" s="95">
        <v>38651</v>
      </c>
      <c r="G144" s="79" t="s">
        <v>894</v>
      </c>
      <c r="H144" s="79"/>
    </row>
    <row r="145" spans="2:8" ht="30" customHeight="1" x14ac:dyDescent="0.3">
      <c r="B145" s="80" t="s">
        <v>1043</v>
      </c>
      <c r="C145" s="81" t="s">
        <v>1058</v>
      </c>
      <c r="D145" s="82" t="s">
        <v>1073</v>
      </c>
      <c r="E145" s="98" t="s">
        <v>1067</v>
      </c>
      <c r="F145" s="94">
        <v>38196</v>
      </c>
      <c r="G145" s="83" t="s">
        <v>894</v>
      </c>
      <c r="H145" s="83"/>
    </row>
    <row r="146" spans="2:8" ht="30" customHeight="1" x14ac:dyDescent="0.3">
      <c r="B146" s="76" t="s">
        <v>1044</v>
      </c>
      <c r="C146" s="77" t="s">
        <v>1059</v>
      </c>
      <c r="D146" s="78" t="s">
        <v>1073</v>
      </c>
      <c r="E146" s="99" t="s">
        <v>1067</v>
      </c>
      <c r="F146" s="95">
        <v>40772</v>
      </c>
      <c r="G146" s="79" t="s">
        <v>894</v>
      </c>
      <c r="H146" s="79"/>
    </row>
    <row r="147" spans="2:8" ht="20.149999999999999" customHeight="1" x14ac:dyDescent="0.3">
      <c r="B147" s="80" t="s">
        <v>1045</v>
      </c>
      <c r="C147" s="81" t="s">
        <v>1060</v>
      </c>
      <c r="D147" s="82" t="s">
        <v>1073</v>
      </c>
      <c r="E147" s="98" t="s">
        <v>1068</v>
      </c>
      <c r="F147" s="94">
        <v>40387</v>
      </c>
      <c r="G147" s="83" t="s">
        <v>894</v>
      </c>
      <c r="H147" s="83"/>
    </row>
    <row r="148" spans="2:8" ht="30" customHeight="1" x14ac:dyDescent="0.3">
      <c r="B148" s="76" t="s">
        <v>1046</v>
      </c>
      <c r="C148" s="77" t="s">
        <v>1065</v>
      </c>
      <c r="D148" s="78" t="s">
        <v>1073</v>
      </c>
      <c r="E148" s="99" t="s">
        <v>1068</v>
      </c>
      <c r="F148" s="95">
        <v>38337</v>
      </c>
      <c r="G148" s="79" t="s">
        <v>894</v>
      </c>
      <c r="H148" s="79"/>
    </row>
    <row r="149" spans="2:8" ht="30" customHeight="1" x14ac:dyDescent="0.3">
      <c r="B149" s="80" t="s">
        <v>1047</v>
      </c>
      <c r="C149" s="81" t="s">
        <v>1066</v>
      </c>
      <c r="D149" s="82" t="s">
        <v>1072</v>
      </c>
      <c r="E149" s="98" t="s">
        <v>1068</v>
      </c>
      <c r="F149" s="94">
        <v>39073</v>
      </c>
      <c r="G149" s="83" t="s">
        <v>894</v>
      </c>
      <c r="H149" s="83"/>
    </row>
    <row r="150" spans="2:8" ht="30" customHeight="1" x14ac:dyDescent="0.3">
      <c r="B150" s="76" t="s">
        <v>1048</v>
      </c>
      <c r="C150" s="77" t="s">
        <v>1061</v>
      </c>
      <c r="D150" s="78" t="s">
        <v>1072</v>
      </c>
      <c r="E150" s="99" t="s">
        <v>1068</v>
      </c>
      <c r="F150" s="95">
        <v>37279</v>
      </c>
      <c r="G150" s="79" t="s">
        <v>894</v>
      </c>
      <c r="H150" s="79"/>
    </row>
    <row r="151" spans="2:8" ht="30" customHeight="1" x14ac:dyDescent="0.3">
      <c r="B151" s="80" t="s">
        <v>1049</v>
      </c>
      <c r="C151" s="81" t="s">
        <v>1062</v>
      </c>
      <c r="D151" s="82" t="s">
        <v>1073</v>
      </c>
      <c r="E151" s="98" t="s">
        <v>1068</v>
      </c>
      <c r="F151" s="94">
        <v>37195</v>
      </c>
      <c r="G151" s="83" t="s">
        <v>1071</v>
      </c>
      <c r="H151" s="83"/>
    </row>
    <row r="152" spans="2:8" ht="20.149999999999999" customHeight="1" x14ac:dyDescent="0.3">
      <c r="B152" s="76" t="s">
        <v>1050</v>
      </c>
      <c r="C152" s="77" t="s">
        <v>1063</v>
      </c>
      <c r="D152" s="78" t="s">
        <v>1073</v>
      </c>
      <c r="E152" s="99" t="s">
        <v>1068</v>
      </c>
      <c r="F152" s="95">
        <v>40891</v>
      </c>
      <c r="G152" s="79" t="s">
        <v>894</v>
      </c>
      <c r="H152" s="79"/>
    </row>
    <row r="153" spans="2:8" ht="30" customHeight="1" x14ac:dyDescent="0.3">
      <c r="B153" s="80" t="s">
        <v>1051</v>
      </c>
      <c r="C153" s="81" t="s">
        <v>1064</v>
      </c>
      <c r="D153" s="82" t="s">
        <v>1073</v>
      </c>
      <c r="E153" s="98" t="s">
        <v>1069</v>
      </c>
      <c r="F153" s="94">
        <v>40961</v>
      </c>
      <c r="G153" s="83" t="s">
        <v>894</v>
      </c>
      <c r="H153" s="83"/>
    </row>
    <row r="154" spans="2:8" ht="15" customHeight="1" x14ac:dyDescent="0.3">
      <c r="B154" s="100" t="s">
        <v>524</v>
      </c>
      <c r="C154" s="101"/>
      <c r="D154" s="102"/>
      <c r="E154" s="102"/>
      <c r="F154" s="103"/>
      <c r="G154" s="101"/>
      <c r="H154" s="101"/>
    </row>
    <row r="155" spans="2:8" ht="42" customHeight="1" x14ac:dyDescent="0.3">
      <c r="B155" s="76" t="s">
        <v>764</v>
      </c>
      <c r="C155" s="77" t="s">
        <v>782</v>
      </c>
      <c r="D155" s="78" t="s">
        <v>1074</v>
      </c>
      <c r="E155" s="99" t="s">
        <v>969</v>
      </c>
      <c r="F155" s="95">
        <v>38798</v>
      </c>
      <c r="G155" s="79" t="s">
        <v>894</v>
      </c>
      <c r="H155" s="79"/>
    </row>
    <row r="156" spans="2:8" ht="42" customHeight="1" x14ac:dyDescent="0.3">
      <c r="B156" s="80" t="s">
        <v>765</v>
      </c>
      <c r="C156" s="81" t="s">
        <v>783</v>
      </c>
      <c r="D156" s="82" t="s">
        <v>1073</v>
      </c>
      <c r="E156" s="98" t="s">
        <v>969</v>
      </c>
      <c r="F156" s="94">
        <v>38406</v>
      </c>
      <c r="G156" s="83" t="s">
        <v>974</v>
      </c>
      <c r="H156" s="83"/>
    </row>
    <row r="157" spans="2:8" ht="30" customHeight="1" x14ac:dyDescent="0.3">
      <c r="B157" s="76" t="s">
        <v>766</v>
      </c>
      <c r="C157" s="77" t="s">
        <v>784</v>
      </c>
      <c r="D157" s="78" t="s">
        <v>1073</v>
      </c>
      <c r="E157" s="99" t="s">
        <v>969</v>
      </c>
      <c r="F157" s="95">
        <v>38532</v>
      </c>
      <c r="G157" s="79" t="s">
        <v>894</v>
      </c>
      <c r="H157" s="79"/>
    </row>
    <row r="158" spans="2:8" ht="20.149999999999999" customHeight="1" x14ac:dyDescent="0.3">
      <c r="B158" s="80" t="s">
        <v>767</v>
      </c>
      <c r="C158" s="81" t="s">
        <v>785</v>
      </c>
      <c r="D158" s="82" t="s">
        <v>1073</v>
      </c>
      <c r="E158" s="98" t="s">
        <v>969</v>
      </c>
      <c r="F158" s="94">
        <v>41444</v>
      </c>
      <c r="G158" s="83" t="s">
        <v>894</v>
      </c>
      <c r="H158" s="83"/>
    </row>
    <row r="159" spans="2:8" ht="30" customHeight="1" x14ac:dyDescent="0.3">
      <c r="B159" s="76" t="s">
        <v>768</v>
      </c>
      <c r="C159" s="77" t="s">
        <v>786</v>
      </c>
      <c r="D159" s="78" t="s">
        <v>1074</v>
      </c>
      <c r="E159" s="99" t="s">
        <v>969</v>
      </c>
      <c r="F159" s="95">
        <v>41234</v>
      </c>
      <c r="G159" s="79" t="s">
        <v>975</v>
      </c>
      <c r="H159" s="79"/>
    </row>
    <row r="160" spans="2:8" ht="30" customHeight="1" x14ac:dyDescent="0.3">
      <c r="B160" s="80" t="s">
        <v>769</v>
      </c>
      <c r="C160" s="81" t="s">
        <v>787</v>
      </c>
      <c r="D160" s="82" t="s">
        <v>1074</v>
      </c>
      <c r="E160" s="98" t="s">
        <v>969</v>
      </c>
      <c r="F160" s="94">
        <v>41234</v>
      </c>
      <c r="G160" s="83" t="s">
        <v>976</v>
      </c>
      <c r="H160" s="83"/>
    </row>
    <row r="161" spans="2:8" ht="30" customHeight="1" x14ac:dyDescent="0.3">
      <c r="B161" s="76" t="s">
        <v>770</v>
      </c>
      <c r="C161" s="77" t="s">
        <v>788</v>
      </c>
      <c r="D161" s="78" t="s">
        <v>1074</v>
      </c>
      <c r="E161" s="99" t="s">
        <v>969</v>
      </c>
      <c r="F161" s="95">
        <v>41381</v>
      </c>
      <c r="G161" s="79" t="s">
        <v>977</v>
      </c>
      <c r="H161" s="79"/>
    </row>
    <row r="162" spans="2:8" ht="30" customHeight="1" x14ac:dyDescent="0.3">
      <c r="B162" s="80" t="s">
        <v>771</v>
      </c>
      <c r="C162" s="81" t="s">
        <v>789</v>
      </c>
      <c r="D162" s="82" t="s">
        <v>1074</v>
      </c>
      <c r="E162" s="98" t="s">
        <v>969</v>
      </c>
      <c r="F162" s="94">
        <v>38406</v>
      </c>
      <c r="G162" s="83" t="s">
        <v>978</v>
      </c>
      <c r="H162" s="83"/>
    </row>
    <row r="163" spans="2:8" ht="42" customHeight="1" x14ac:dyDescent="0.3">
      <c r="B163" s="76" t="s">
        <v>772</v>
      </c>
      <c r="C163" s="77" t="s">
        <v>790</v>
      </c>
      <c r="D163" s="78" t="s">
        <v>1073</v>
      </c>
      <c r="E163" s="99" t="s">
        <v>970</v>
      </c>
      <c r="F163" s="95">
        <v>41598</v>
      </c>
      <c r="G163" s="79" t="s">
        <v>894</v>
      </c>
      <c r="H163" s="79"/>
    </row>
    <row r="164" spans="2:8" ht="30" customHeight="1" x14ac:dyDescent="0.3">
      <c r="B164" s="80" t="s">
        <v>773</v>
      </c>
      <c r="C164" s="81" t="s">
        <v>791</v>
      </c>
      <c r="D164" s="82" t="s">
        <v>1072</v>
      </c>
      <c r="E164" s="98" t="s">
        <v>971</v>
      </c>
      <c r="F164" s="94">
        <v>41255</v>
      </c>
      <c r="G164" s="83" t="s">
        <v>979</v>
      </c>
      <c r="H164" s="83"/>
    </row>
    <row r="165" spans="2:8" ht="30" customHeight="1" x14ac:dyDescent="0.3">
      <c r="B165" s="76" t="s">
        <v>774</v>
      </c>
      <c r="C165" s="77" t="s">
        <v>792</v>
      </c>
      <c r="D165" s="78" t="s">
        <v>1072</v>
      </c>
      <c r="E165" s="99" t="s">
        <v>971</v>
      </c>
      <c r="F165" s="95">
        <v>41619</v>
      </c>
      <c r="G165" s="79" t="s">
        <v>980</v>
      </c>
      <c r="H165" s="79"/>
    </row>
    <row r="166" spans="2:8" ht="30" customHeight="1" x14ac:dyDescent="0.3">
      <c r="B166" s="80" t="s">
        <v>776</v>
      </c>
      <c r="C166" s="81" t="s">
        <v>794</v>
      </c>
      <c r="D166" s="82" t="s">
        <v>1074</v>
      </c>
      <c r="E166" s="98" t="s">
        <v>972</v>
      </c>
      <c r="F166" s="94">
        <v>40009</v>
      </c>
      <c r="G166" s="83" t="s">
        <v>982</v>
      </c>
      <c r="H166" s="83"/>
    </row>
    <row r="167" spans="2:8" ht="20" customHeight="1" x14ac:dyDescent="0.3">
      <c r="B167" s="76" t="s">
        <v>778</v>
      </c>
      <c r="C167" s="77" t="s">
        <v>796</v>
      </c>
      <c r="D167" s="78" t="s">
        <v>1073</v>
      </c>
      <c r="E167" s="99" t="s">
        <v>972</v>
      </c>
      <c r="F167" s="95">
        <v>36369</v>
      </c>
      <c r="G167" s="79" t="s">
        <v>894</v>
      </c>
      <c r="H167" s="79"/>
    </row>
    <row r="168" spans="2:8" ht="42" customHeight="1" x14ac:dyDescent="0.3">
      <c r="B168" s="80" t="s">
        <v>779</v>
      </c>
      <c r="C168" s="81" t="s">
        <v>797</v>
      </c>
      <c r="D168" s="82" t="s">
        <v>1073</v>
      </c>
      <c r="E168" s="98" t="s">
        <v>973</v>
      </c>
      <c r="F168" s="94">
        <v>41619</v>
      </c>
      <c r="G168" s="83" t="s">
        <v>984</v>
      </c>
      <c r="H168" s="83"/>
    </row>
    <row r="169" spans="2:8" ht="42" customHeight="1" x14ac:dyDescent="0.3">
      <c r="B169" s="76" t="s">
        <v>780</v>
      </c>
      <c r="C169" s="77" t="s">
        <v>798</v>
      </c>
      <c r="D169" s="78" t="s">
        <v>1073</v>
      </c>
      <c r="E169" s="99" t="s">
        <v>973</v>
      </c>
      <c r="F169" s="95">
        <v>40226</v>
      </c>
      <c r="G169" s="79" t="s">
        <v>985</v>
      </c>
      <c r="H169" s="79"/>
    </row>
    <row r="170" spans="2:8" ht="30" customHeight="1" x14ac:dyDescent="0.3">
      <c r="B170" s="80" t="s">
        <v>781</v>
      </c>
      <c r="C170" s="81" t="s">
        <v>799</v>
      </c>
      <c r="D170" s="82" t="s">
        <v>1073</v>
      </c>
      <c r="E170" s="98" t="s">
        <v>973</v>
      </c>
      <c r="F170" s="94">
        <v>41619</v>
      </c>
      <c r="G170" s="83" t="s">
        <v>986</v>
      </c>
      <c r="H170" s="83"/>
    </row>
    <row r="171" spans="2:8" ht="15" customHeight="1" x14ac:dyDescent="0.3">
      <c r="B171" s="100" t="s">
        <v>525</v>
      </c>
      <c r="C171" s="101"/>
      <c r="D171" s="102"/>
      <c r="E171" s="102"/>
      <c r="F171" s="103"/>
      <c r="G171" s="101"/>
      <c r="H171" s="101"/>
    </row>
    <row r="172" spans="2:8" ht="20.149999999999999" customHeight="1" x14ac:dyDescent="0.3">
      <c r="B172" s="76" t="s">
        <v>801</v>
      </c>
      <c r="C172" s="77" t="s">
        <v>813</v>
      </c>
      <c r="D172" s="78" t="s">
        <v>1074</v>
      </c>
      <c r="E172" s="99" t="s">
        <v>987</v>
      </c>
      <c r="F172" s="95">
        <v>41409</v>
      </c>
      <c r="G172" s="79" t="s">
        <v>894</v>
      </c>
      <c r="H172" s="79"/>
    </row>
    <row r="173" spans="2:8" ht="30" customHeight="1" x14ac:dyDescent="0.3">
      <c r="B173" s="80" t="s">
        <v>802</v>
      </c>
      <c r="C173" s="81" t="s">
        <v>814</v>
      </c>
      <c r="D173" s="82" t="s">
        <v>1072</v>
      </c>
      <c r="E173" s="98" t="s">
        <v>987</v>
      </c>
      <c r="F173" s="94">
        <v>41409</v>
      </c>
      <c r="G173" s="83" t="s">
        <v>894</v>
      </c>
      <c r="H173" s="83"/>
    </row>
    <row r="174" spans="2:8" ht="30" customHeight="1" x14ac:dyDescent="0.3">
      <c r="B174" s="76" t="s">
        <v>803</v>
      </c>
      <c r="C174" s="77" t="s">
        <v>815</v>
      </c>
      <c r="D174" s="78" t="s">
        <v>1073</v>
      </c>
      <c r="E174" s="99" t="s">
        <v>987</v>
      </c>
      <c r="F174" s="95">
        <v>41234</v>
      </c>
      <c r="G174" s="79" t="s">
        <v>990</v>
      </c>
      <c r="H174" s="79"/>
    </row>
    <row r="175" spans="2:8" ht="42" customHeight="1" x14ac:dyDescent="0.3">
      <c r="B175" s="80" t="s">
        <v>804</v>
      </c>
      <c r="C175" s="81" t="s">
        <v>816</v>
      </c>
      <c r="D175" s="82" t="s">
        <v>1073</v>
      </c>
      <c r="E175" s="98" t="s">
        <v>987</v>
      </c>
      <c r="F175" s="94">
        <v>41234</v>
      </c>
      <c r="G175" s="83" t="s">
        <v>991</v>
      </c>
      <c r="H175" s="83"/>
    </row>
    <row r="176" spans="2:8" ht="42" customHeight="1" x14ac:dyDescent="0.3">
      <c r="B176" s="76" t="s">
        <v>805</v>
      </c>
      <c r="C176" s="77" t="s">
        <v>817</v>
      </c>
      <c r="D176" s="78" t="s">
        <v>1073</v>
      </c>
      <c r="E176" s="99" t="s">
        <v>987</v>
      </c>
      <c r="F176" s="95">
        <v>41234</v>
      </c>
      <c r="G176" s="79" t="s">
        <v>992</v>
      </c>
      <c r="H176" s="79"/>
    </row>
    <row r="177" spans="2:8" ht="30" customHeight="1" x14ac:dyDescent="0.3">
      <c r="B177" s="80" t="s">
        <v>806</v>
      </c>
      <c r="C177" s="81" t="s">
        <v>818</v>
      </c>
      <c r="D177" s="82" t="s">
        <v>1073</v>
      </c>
      <c r="E177" s="98" t="s">
        <v>987</v>
      </c>
      <c r="F177" s="94">
        <v>34662</v>
      </c>
      <c r="G177" s="83" t="s">
        <v>993</v>
      </c>
      <c r="H177" s="83"/>
    </row>
    <row r="178" spans="2:8" ht="30" customHeight="1" x14ac:dyDescent="0.3">
      <c r="B178" s="76" t="s">
        <v>807</v>
      </c>
      <c r="C178" s="77" t="s">
        <v>819</v>
      </c>
      <c r="D178" s="78" t="s">
        <v>1072</v>
      </c>
      <c r="E178" s="99" t="s">
        <v>988</v>
      </c>
      <c r="F178" s="95">
        <v>35361</v>
      </c>
      <c r="G178" s="79" t="s">
        <v>994</v>
      </c>
      <c r="H178" s="79"/>
    </row>
    <row r="179" spans="2:8" ht="30" customHeight="1" x14ac:dyDescent="0.3">
      <c r="B179" s="80" t="s">
        <v>808</v>
      </c>
      <c r="C179" s="81" t="s">
        <v>820</v>
      </c>
      <c r="D179" s="82" t="s">
        <v>1072</v>
      </c>
      <c r="E179" s="98" t="s">
        <v>988</v>
      </c>
      <c r="F179" s="94">
        <v>39792</v>
      </c>
      <c r="G179" s="83" t="s">
        <v>995</v>
      </c>
      <c r="H179" s="83"/>
    </row>
    <row r="180" spans="2:8" ht="30" customHeight="1" x14ac:dyDescent="0.3">
      <c r="B180" s="76" t="s">
        <v>809</v>
      </c>
      <c r="C180" s="77" t="s">
        <v>821</v>
      </c>
      <c r="D180" s="78" t="s">
        <v>1073</v>
      </c>
      <c r="E180" s="99" t="s">
        <v>988</v>
      </c>
      <c r="F180" s="95">
        <v>36511</v>
      </c>
      <c r="G180" s="79" t="s">
        <v>996</v>
      </c>
      <c r="H180" s="79"/>
    </row>
    <row r="181" spans="2:8" ht="30" customHeight="1" x14ac:dyDescent="0.3">
      <c r="B181" s="80" t="s">
        <v>810</v>
      </c>
      <c r="C181" s="81" t="s">
        <v>822</v>
      </c>
      <c r="D181" s="82" t="s">
        <v>1073</v>
      </c>
      <c r="E181" s="98" t="s">
        <v>988</v>
      </c>
      <c r="F181" s="94">
        <v>39253</v>
      </c>
      <c r="G181" s="83" t="s">
        <v>894</v>
      </c>
      <c r="H181" s="83"/>
    </row>
    <row r="182" spans="2:8" ht="30" customHeight="1" x14ac:dyDescent="0.3">
      <c r="B182" s="76" t="s">
        <v>811</v>
      </c>
      <c r="C182" s="77" t="s">
        <v>823</v>
      </c>
      <c r="D182" s="78" t="s">
        <v>1073</v>
      </c>
      <c r="E182" s="99" t="s">
        <v>988</v>
      </c>
      <c r="F182" s="95">
        <v>39263</v>
      </c>
      <c r="G182" s="79" t="s">
        <v>894</v>
      </c>
      <c r="H182" s="79"/>
    </row>
    <row r="183" spans="2:8" ht="30" customHeight="1" x14ac:dyDescent="0.3">
      <c r="B183" s="80" t="s">
        <v>812</v>
      </c>
      <c r="C183" s="81" t="s">
        <v>824</v>
      </c>
      <c r="D183" s="82" t="s">
        <v>1073</v>
      </c>
      <c r="E183" s="98" t="s">
        <v>989</v>
      </c>
      <c r="F183" s="94">
        <v>35032</v>
      </c>
      <c r="G183" s="83" t="s">
        <v>894</v>
      </c>
      <c r="H183" s="83"/>
    </row>
    <row r="184" spans="2:8" ht="30" customHeight="1" x14ac:dyDescent="0.3">
      <c r="B184" s="76" t="s">
        <v>1117</v>
      </c>
      <c r="C184" s="77" t="s">
        <v>1118</v>
      </c>
      <c r="D184" s="78" t="s">
        <v>1073</v>
      </c>
      <c r="E184" s="99" t="s">
        <v>1119</v>
      </c>
      <c r="F184" s="95">
        <v>34136</v>
      </c>
      <c r="G184" s="79"/>
      <c r="H184" s="83"/>
    </row>
    <row r="185" spans="2:8" ht="15" customHeight="1" x14ac:dyDescent="0.3">
      <c r="B185" s="100" t="s">
        <v>526</v>
      </c>
      <c r="C185" s="101"/>
      <c r="D185" s="102"/>
      <c r="E185" s="102"/>
      <c r="F185" s="103"/>
      <c r="G185" s="101"/>
      <c r="H185" s="101"/>
    </row>
    <row r="186" spans="2:8" ht="42" customHeight="1" x14ac:dyDescent="0.3">
      <c r="B186" s="76" t="s">
        <v>825</v>
      </c>
      <c r="C186" s="77" t="s">
        <v>832</v>
      </c>
      <c r="D186" s="78" t="s">
        <v>1073</v>
      </c>
      <c r="E186" s="99" t="s">
        <v>997</v>
      </c>
      <c r="F186" s="95">
        <v>40535</v>
      </c>
      <c r="G186" s="79" t="s">
        <v>1000</v>
      </c>
      <c r="H186" s="79"/>
    </row>
    <row r="187" spans="2:8" ht="30" customHeight="1" x14ac:dyDescent="0.3">
      <c r="B187" s="80" t="s">
        <v>826</v>
      </c>
      <c r="C187" s="81" t="s">
        <v>833</v>
      </c>
      <c r="D187" s="82" t="s">
        <v>1073</v>
      </c>
      <c r="E187" s="98" t="s">
        <v>997</v>
      </c>
      <c r="F187" s="94">
        <v>40135</v>
      </c>
      <c r="G187" s="83" t="s">
        <v>1001</v>
      </c>
      <c r="H187" s="83"/>
    </row>
    <row r="188" spans="2:8" ht="20.149999999999999" customHeight="1" x14ac:dyDescent="0.3">
      <c r="B188" s="76" t="s">
        <v>827</v>
      </c>
      <c r="C188" s="77" t="s">
        <v>834</v>
      </c>
      <c r="D188" s="78" t="s">
        <v>1072</v>
      </c>
      <c r="E188" s="99" t="s">
        <v>998</v>
      </c>
      <c r="F188" s="95">
        <v>41535</v>
      </c>
      <c r="G188" s="79" t="s">
        <v>1002</v>
      </c>
      <c r="H188" s="79"/>
    </row>
    <row r="189" spans="2:8" ht="20.149999999999999" customHeight="1" x14ac:dyDescent="0.3">
      <c r="B189" s="80" t="s">
        <v>828</v>
      </c>
      <c r="C189" s="81" t="s">
        <v>835</v>
      </c>
      <c r="D189" s="82" t="s">
        <v>1073</v>
      </c>
      <c r="E189" s="98" t="s">
        <v>999</v>
      </c>
      <c r="F189" s="94">
        <v>41255</v>
      </c>
      <c r="G189" s="83" t="s">
        <v>1003</v>
      </c>
      <c r="H189" s="83"/>
    </row>
    <row r="190" spans="2:8" ht="30" customHeight="1" x14ac:dyDescent="0.3">
      <c r="B190" s="76" t="s">
        <v>829</v>
      </c>
      <c r="C190" s="77" t="s">
        <v>836</v>
      </c>
      <c r="D190" s="78" t="s">
        <v>1073</v>
      </c>
      <c r="E190" s="99" t="s">
        <v>999</v>
      </c>
      <c r="F190" s="95">
        <v>40835</v>
      </c>
      <c r="G190" s="79" t="s">
        <v>1004</v>
      </c>
      <c r="H190" s="79"/>
    </row>
    <row r="191" spans="2:8" ht="30" customHeight="1" x14ac:dyDescent="0.3">
      <c r="B191" s="80" t="s">
        <v>830</v>
      </c>
      <c r="C191" s="81" t="s">
        <v>837</v>
      </c>
      <c r="D191" s="82" t="s">
        <v>1073</v>
      </c>
      <c r="E191" s="98" t="s">
        <v>999</v>
      </c>
      <c r="F191" s="94">
        <v>40835</v>
      </c>
      <c r="G191" s="83" t="s">
        <v>1005</v>
      </c>
      <c r="H191" s="83"/>
    </row>
    <row r="192" spans="2:8" ht="30" customHeight="1" x14ac:dyDescent="0.3">
      <c r="B192" s="76" t="s">
        <v>831</v>
      </c>
      <c r="C192" s="77" t="s">
        <v>838</v>
      </c>
      <c r="D192" s="78" t="s">
        <v>1072</v>
      </c>
      <c r="E192" s="99" t="s">
        <v>999</v>
      </c>
      <c r="F192" s="95">
        <v>40317</v>
      </c>
      <c r="G192" s="79" t="s">
        <v>894</v>
      </c>
      <c r="H192" s="79"/>
    </row>
    <row r="193" spans="2:8" ht="15" customHeight="1" x14ac:dyDescent="0.3">
      <c r="B193" s="100" t="s">
        <v>529</v>
      </c>
      <c r="C193" s="101"/>
      <c r="D193" s="102"/>
      <c r="E193" s="102"/>
      <c r="F193" s="103"/>
      <c r="G193" s="101"/>
      <c r="H193" s="101"/>
    </row>
    <row r="194" spans="2:8" ht="20.149999999999999" customHeight="1" x14ac:dyDescent="0.3">
      <c r="B194" s="76" t="s">
        <v>839</v>
      </c>
      <c r="C194" s="77" t="s">
        <v>844</v>
      </c>
      <c r="D194" s="78" t="s">
        <v>1073</v>
      </c>
      <c r="E194" s="99" t="s">
        <v>1006</v>
      </c>
      <c r="F194" s="95">
        <v>39624</v>
      </c>
      <c r="G194" s="79" t="s">
        <v>894</v>
      </c>
      <c r="H194" s="79"/>
    </row>
    <row r="195" spans="2:8" ht="20.149999999999999" customHeight="1" x14ac:dyDescent="0.3">
      <c r="B195" s="80" t="s">
        <v>840</v>
      </c>
      <c r="C195" s="81" t="s">
        <v>845</v>
      </c>
      <c r="D195" s="82" t="s">
        <v>1073</v>
      </c>
      <c r="E195" s="98" t="s">
        <v>1007</v>
      </c>
      <c r="F195" s="94">
        <v>36600</v>
      </c>
      <c r="G195" s="83" t="s">
        <v>1010</v>
      </c>
      <c r="H195" s="83"/>
    </row>
    <row r="196" spans="2:8" ht="30" customHeight="1" x14ac:dyDescent="0.3">
      <c r="B196" s="76" t="s">
        <v>841</v>
      </c>
      <c r="C196" s="77" t="s">
        <v>846</v>
      </c>
      <c r="D196" s="78" t="s">
        <v>1073</v>
      </c>
      <c r="E196" s="99" t="s">
        <v>1008</v>
      </c>
      <c r="F196" s="95">
        <v>36768</v>
      </c>
      <c r="G196" s="79" t="s">
        <v>1011</v>
      </c>
      <c r="H196" s="79"/>
    </row>
    <row r="197" spans="2:8" ht="30" customHeight="1" x14ac:dyDescent="0.3">
      <c r="B197" s="80" t="s">
        <v>842</v>
      </c>
      <c r="C197" s="81" t="s">
        <v>847</v>
      </c>
      <c r="D197" s="82" t="s">
        <v>1073</v>
      </c>
      <c r="E197" s="98" t="s">
        <v>1008</v>
      </c>
      <c r="F197" s="94">
        <v>35690</v>
      </c>
      <c r="G197" s="83" t="s">
        <v>1012</v>
      </c>
      <c r="H197" s="83"/>
    </row>
    <row r="198" spans="2:8" ht="30" customHeight="1" x14ac:dyDescent="0.3">
      <c r="B198" s="76" t="s">
        <v>843</v>
      </c>
      <c r="C198" s="77" t="s">
        <v>848</v>
      </c>
      <c r="D198" s="78" t="s">
        <v>1073</v>
      </c>
      <c r="E198" s="99" t="s">
        <v>1009</v>
      </c>
      <c r="F198" s="95">
        <v>41535</v>
      </c>
      <c r="G198" s="79" t="s">
        <v>1013</v>
      </c>
      <c r="H198" s="79"/>
    </row>
    <row r="199" spans="2:8" ht="15" customHeight="1" x14ac:dyDescent="0.3">
      <c r="B199" s="100" t="s">
        <v>507</v>
      </c>
      <c r="C199" s="101"/>
      <c r="D199" s="102"/>
      <c r="E199" s="102"/>
      <c r="F199" s="103"/>
      <c r="G199" s="101"/>
      <c r="H199" s="101"/>
    </row>
    <row r="200" spans="2:8" ht="42" customHeight="1" x14ac:dyDescent="0.3">
      <c r="B200" s="76" t="s">
        <v>849</v>
      </c>
      <c r="C200" s="77" t="s">
        <v>870</v>
      </c>
      <c r="D200" s="78" t="s">
        <v>1072</v>
      </c>
      <c r="E200" s="99" t="s">
        <v>1014</v>
      </c>
      <c r="F200" s="95">
        <v>37769</v>
      </c>
      <c r="G200" s="79" t="s">
        <v>1016</v>
      </c>
      <c r="H200" s="79"/>
    </row>
    <row r="201" spans="2:8" ht="20.149999999999999" customHeight="1" x14ac:dyDescent="0.3">
      <c r="B201" s="80" t="s">
        <v>850</v>
      </c>
      <c r="C201" s="81" t="s">
        <v>871</v>
      </c>
      <c r="D201" s="82" t="s">
        <v>1072</v>
      </c>
      <c r="E201" s="98" t="s">
        <v>1014</v>
      </c>
      <c r="F201" s="94">
        <v>38588</v>
      </c>
      <c r="G201" s="83" t="s">
        <v>1017</v>
      </c>
      <c r="H201" s="83"/>
    </row>
    <row r="202" spans="2:8" ht="30" customHeight="1" x14ac:dyDescent="0.3">
      <c r="B202" s="76" t="s">
        <v>851</v>
      </c>
      <c r="C202" s="77" t="s">
        <v>872</v>
      </c>
      <c r="D202" s="78" t="s">
        <v>1073</v>
      </c>
      <c r="E202" s="99" t="s">
        <v>1014</v>
      </c>
      <c r="F202" s="95">
        <v>38588</v>
      </c>
      <c r="G202" s="79" t="s">
        <v>1018</v>
      </c>
      <c r="H202" s="79"/>
    </row>
    <row r="203" spans="2:8" ht="26" x14ac:dyDescent="0.3">
      <c r="B203" s="80" t="s">
        <v>852</v>
      </c>
      <c r="C203" s="81" t="s">
        <v>873</v>
      </c>
      <c r="D203" s="82" t="s">
        <v>1073</v>
      </c>
      <c r="E203" s="98" t="s">
        <v>1014</v>
      </c>
      <c r="F203" s="94">
        <v>37376</v>
      </c>
      <c r="G203" s="83" t="s">
        <v>1019</v>
      </c>
      <c r="H203" s="83"/>
    </row>
    <row r="204" spans="2:8" ht="30" customHeight="1" x14ac:dyDescent="0.3">
      <c r="B204" s="76" t="s">
        <v>853</v>
      </c>
      <c r="C204" s="77" t="s">
        <v>874</v>
      </c>
      <c r="D204" s="78" t="s">
        <v>1073</v>
      </c>
      <c r="E204" s="99" t="s">
        <v>1014</v>
      </c>
      <c r="F204" s="95">
        <v>39015</v>
      </c>
      <c r="G204" s="79" t="s">
        <v>1020</v>
      </c>
      <c r="H204" s="79"/>
    </row>
    <row r="205" spans="2:8" ht="26" x14ac:dyDescent="0.3">
      <c r="B205" s="80" t="s">
        <v>854</v>
      </c>
      <c r="C205" s="81" t="s">
        <v>875</v>
      </c>
      <c r="D205" s="82" t="s">
        <v>1073</v>
      </c>
      <c r="E205" s="98" t="s">
        <v>1014</v>
      </c>
      <c r="F205" s="94">
        <v>39225</v>
      </c>
      <c r="G205" s="83" t="s">
        <v>1021</v>
      </c>
      <c r="H205" s="83"/>
    </row>
    <row r="206" spans="2:8" ht="42" customHeight="1" x14ac:dyDescent="0.3">
      <c r="B206" s="76" t="s">
        <v>855</v>
      </c>
      <c r="C206" s="77" t="s">
        <v>876</v>
      </c>
      <c r="D206" s="78" t="s">
        <v>1073</v>
      </c>
      <c r="E206" s="99" t="s">
        <v>1014</v>
      </c>
      <c r="F206" s="95">
        <v>39680</v>
      </c>
      <c r="G206" s="79" t="s">
        <v>1022</v>
      </c>
      <c r="H206" s="79"/>
    </row>
    <row r="207" spans="2:8" ht="42" customHeight="1" x14ac:dyDescent="0.3">
      <c r="B207" s="80" t="s">
        <v>856</v>
      </c>
      <c r="C207" s="81" t="s">
        <v>877</v>
      </c>
      <c r="D207" s="82" t="s">
        <v>1073</v>
      </c>
      <c r="E207" s="98" t="s">
        <v>1014</v>
      </c>
      <c r="F207" s="94">
        <v>40009</v>
      </c>
      <c r="G207" s="83" t="s">
        <v>1023</v>
      </c>
      <c r="H207" s="83"/>
    </row>
    <row r="208" spans="2:8" ht="20" customHeight="1" x14ac:dyDescent="0.3">
      <c r="B208" s="76" t="s">
        <v>857</v>
      </c>
      <c r="C208" s="77" t="s">
        <v>878</v>
      </c>
      <c r="D208" s="78" t="s">
        <v>1073</v>
      </c>
      <c r="E208" s="99" t="s">
        <v>1014</v>
      </c>
      <c r="F208" s="95">
        <v>40163</v>
      </c>
      <c r="G208" s="79" t="s">
        <v>1024</v>
      </c>
      <c r="H208" s="79"/>
    </row>
    <row r="209" spans="2:8" ht="26" x14ac:dyDescent="0.3">
      <c r="B209" s="80" t="s">
        <v>858</v>
      </c>
      <c r="C209" s="81" t="s">
        <v>879</v>
      </c>
      <c r="D209" s="82" t="s">
        <v>1073</v>
      </c>
      <c r="E209" s="98" t="s">
        <v>1014</v>
      </c>
      <c r="F209" s="94">
        <v>40163</v>
      </c>
      <c r="G209" s="83" t="s">
        <v>1025</v>
      </c>
      <c r="H209" s="83"/>
    </row>
    <row r="210" spans="2:8" ht="26" x14ac:dyDescent="0.3">
      <c r="B210" s="76" t="s">
        <v>859</v>
      </c>
      <c r="C210" s="77" t="s">
        <v>880</v>
      </c>
      <c r="D210" s="78" t="s">
        <v>1073</v>
      </c>
      <c r="E210" s="99" t="s">
        <v>1014</v>
      </c>
      <c r="F210" s="95">
        <v>40289</v>
      </c>
      <c r="G210" s="79" t="s">
        <v>1026</v>
      </c>
      <c r="H210" s="79"/>
    </row>
    <row r="211" spans="2:8" ht="42" customHeight="1" x14ac:dyDescent="0.3">
      <c r="B211" s="80" t="s">
        <v>860</v>
      </c>
      <c r="C211" s="81" t="s">
        <v>881</v>
      </c>
      <c r="D211" s="82" t="s">
        <v>1073</v>
      </c>
      <c r="E211" s="98" t="s">
        <v>1014</v>
      </c>
      <c r="F211" s="94">
        <v>40499</v>
      </c>
      <c r="G211" s="83" t="s">
        <v>1027</v>
      </c>
      <c r="H211" s="83"/>
    </row>
    <row r="212" spans="2:8" ht="26" x14ac:dyDescent="0.3">
      <c r="B212" s="76" t="s">
        <v>861</v>
      </c>
      <c r="C212" s="77" t="s">
        <v>882</v>
      </c>
      <c r="D212" s="78" t="s">
        <v>1073</v>
      </c>
      <c r="E212" s="99" t="s">
        <v>1014</v>
      </c>
      <c r="F212" s="95">
        <v>40499</v>
      </c>
      <c r="G212" s="79" t="s">
        <v>1028</v>
      </c>
      <c r="H212" s="79"/>
    </row>
    <row r="213" spans="2:8" ht="26" x14ac:dyDescent="0.3">
      <c r="B213" s="80" t="s">
        <v>862</v>
      </c>
      <c r="C213" s="81" t="s">
        <v>883</v>
      </c>
      <c r="D213" s="82" t="s">
        <v>1073</v>
      </c>
      <c r="E213" s="98" t="s">
        <v>1014</v>
      </c>
      <c r="F213" s="94">
        <v>40499</v>
      </c>
      <c r="G213" s="83" t="s">
        <v>1029</v>
      </c>
      <c r="H213" s="83"/>
    </row>
    <row r="214" spans="2:8" ht="20" customHeight="1" x14ac:dyDescent="0.3">
      <c r="B214" s="76" t="s">
        <v>863</v>
      </c>
      <c r="C214" s="77" t="s">
        <v>884</v>
      </c>
      <c r="D214" s="78" t="s">
        <v>1073</v>
      </c>
      <c r="E214" s="99" t="s">
        <v>1015</v>
      </c>
      <c r="F214" s="95">
        <v>40961</v>
      </c>
      <c r="G214" s="79" t="s">
        <v>1030</v>
      </c>
      <c r="H214" s="79"/>
    </row>
    <row r="215" spans="2:8" ht="20" customHeight="1" x14ac:dyDescent="0.3">
      <c r="B215" s="80" t="s">
        <v>864</v>
      </c>
      <c r="C215" s="81" t="s">
        <v>885</v>
      </c>
      <c r="D215" s="82" t="s">
        <v>1073</v>
      </c>
      <c r="E215" s="98" t="s">
        <v>1015</v>
      </c>
      <c r="F215" s="94">
        <v>40961</v>
      </c>
      <c r="G215" s="83" t="s">
        <v>1031</v>
      </c>
      <c r="H215" s="83"/>
    </row>
    <row r="216" spans="2:8" ht="26" x14ac:dyDescent="0.3">
      <c r="B216" s="76" t="s">
        <v>865</v>
      </c>
      <c r="C216" s="77" t="s">
        <v>886</v>
      </c>
      <c r="D216" s="78" t="s">
        <v>1073</v>
      </c>
      <c r="E216" s="99" t="s">
        <v>1015</v>
      </c>
      <c r="F216" s="95">
        <v>40961</v>
      </c>
      <c r="G216" s="79" t="s">
        <v>1032</v>
      </c>
      <c r="H216" s="79"/>
    </row>
    <row r="217" spans="2:8" ht="42" customHeight="1" x14ac:dyDescent="0.3">
      <c r="B217" s="80" t="s">
        <v>866</v>
      </c>
      <c r="C217" s="81" t="s">
        <v>887</v>
      </c>
      <c r="D217" s="82" t="s">
        <v>1073</v>
      </c>
      <c r="E217" s="98" t="s">
        <v>1015</v>
      </c>
      <c r="F217" s="94">
        <v>41255</v>
      </c>
      <c r="G217" s="83" t="s">
        <v>1033</v>
      </c>
      <c r="H217" s="83"/>
    </row>
    <row r="218" spans="2:8" ht="26" x14ac:dyDescent="0.3">
      <c r="B218" s="76" t="s">
        <v>867</v>
      </c>
      <c r="C218" s="77" t="s">
        <v>888</v>
      </c>
      <c r="D218" s="78" t="s">
        <v>1073</v>
      </c>
      <c r="E218" s="99" t="s">
        <v>1015</v>
      </c>
      <c r="F218" s="95">
        <v>41409</v>
      </c>
      <c r="G218" s="79" t="s">
        <v>1034</v>
      </c>
      <c r="H218" s="79"/>
    </row>
    <row r="219" spans="2:8" ht="20" customHeight="1" x14ac:dyDescent="0.3">
      <c r="B219" s="80" t="s">
        <v>868</v>
      </c>
      <c r="C219" s="81" t="s">
        <v>889</v>
      </c>
      <c r="D219" s="82" t="s">
        <v>1073</v>
      </c>
      <c r="E219" s="98" t="s">
        <v>1015</v>
      </c>
      <c r="F219" s="94">
        <v>35396</v>
      </c>
      <c r="G219" s="83" t="s">
        <v>1035</v>
      </c>
      <c r="H219" s="83"/>
    </row>
    <row r="220" spans="2:8" ht="52" x14ac:dyDescent="0.3">
      <c r="B220" s="138" t="s">
        <v>869</v>
      </c>
      <c r="C220" s="139" t="s">
        <v>890</v>
      </c>
      <c r="D220" s="140" t="s">
        <v>1073</v>
      </c>
      <c r="E220" s="141" t="s">
        <v>1015</v>
      </c>
      <c r="F220" s="142">
        <v>39225</v>
      </c>
      <c r="G220" s="143" t="s">
        <v>1081</v>
      </c>
      <c r="H220" s="79"/>
    </row>
    <row r="221" spans="2:8" x14ac:dyDescent="0.3"/>
    <row r="222" spans="2:8" x14ac:dyDescent="0.3"/>
    <row r="223" spans="2:8" x14ac:dyDescent="0.3"/>
    <row r="224" spans="2:8" x14ac:dyDescent="0.3"/>
  </sheetData>
  <sheetProtection algorithmName="SHA-512" hashValue="pIU84uHF81dxq/qfPzBram0/vrtbc6iLhq8KFgBjf2GZ0BSBkzIy8uaVDk6+TDHKGFSrBb3zLiNzfJNHxci1+w==" saltValue="OvVL5PkaKpQKzY6iJw1HJw==" spinCount="100000" sheet="1" objects="1" scenarios="1" autoFilter="0"/>
  <autoFilter ref="B5:G5" xr:uid="{00000000-0001-0000-0300-000000000000}"/>
  <mergeCells count="1">
    <mergeCell ref="B4:H4"/>
  </mergeCells>
  <conditionalFormatting sqref="B1:B1048576">
    <cfRule type="duplicateValues" dxfId="0" priority="1"/>
  </conditionalFormatting>
  <printOptions horizontalCentered="1"/>
  <pageMargins left="0.19685039370078741" right="0.19685039370078741" top="0.74803149606299213" bottom="0.74803149606299213" header="0.31496062992125984" footer="0.31496062992125984"/>
  <pageSetup scale="62" fitToHeight="12" orientation="portrait" r:id="rId1"/>
  <headerFooter>
    <oddHeader>&amp;CLISTADO DOCUMENTOS PROPUESTOS PARA REAPROBACIÓN - REVISIÓN SISTEMÁTICA&amp;R&amp;G</oddHeader>
    <oddFooter>&amp;LF-PS-809
Versión 01</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53</vt:i4>
      </vt:variant>
    </vt:vector>
  </HeadingPairs>
  <TitlesOfParts>
    <vt:vector size="56" baseType="lpstr">
      <vt:lpstr>Instrucciones</vt:lpstr>
      <vt:lpstr>Voto</vt:lpstr>
      <vt:lpstr>Listado</vt:lpstr>
      <vt:lpstr>'Hoja1 (4)'!AN_AGRICULTURA</vt:lpstr>
      <vt:lpstr>'Hoja1 (4)'!AN_EMPAQUE_Y_DISTRIBUCIÓN_DE_BIENES</vt:lpstr>
      <vt:lpstr>'Hoja1 (4)'!AN_EQUIPO_DOMÉSTICO_Y_COMERCIAL._ENTRETENIMIENTO._DEPORTES</vt:lpstr>
      <vt:lpstr>'Hoja1 (4)'!AN_EQUIPO_PARA_EL_MANEJO_DE_MATERIALES</vt:lpstr>
      <vt:lpstr>'Hoja1 (4)'!AN_FLUÍDOS</vt:lpstr>
      <vt:lpstr>'Hoja1 (4)'!AN_GENERALIDADES.</vt:lpstr>
      <vt:lpstr>'Hoja1 (4)'!AN_INDUSTRIAS_DE_PINTURA_Y_COLOR</vt:lpstr>
      <vt:lpstr>'Hoja1 (4)'!AN_INDUSTRIAS_DEL_CAUCHO_Y_DEL_PLÁSTICO</vt:lpstr>
      <vt:lpstr>'Hoja1 (4)'!AN_INGENIERÍA</vt:lpstr>
      <vt:lpstr>'Hoja1 (4)'!AN_INGENIERÍA_ELÉCTRICA</vt:lpstr>
      <vt:lpstr>'Hoja1 (4)'!AN_INGENIERÍA_INDUSTRIAL</vt:lpstr>
      <vt:lpstr>'Hoja1 (4)'!AN_MATERIALES_DE_LA_CONSTRUCCIÓN_Y_EDIFICACIONES</vt:lpstr>
      <vt:lpstr>'Hoja1 (4)'!AN_METALURGIA</vt:lpstr>
      <vt:lpstr>'Hoja1 (4)'!AN_METROLOGÍA</vt:lpstr>
      <vt:lpstr>'Hoja1 (4)'!AN_MINERÍA_Y_MINERALES</vt:lpstr>
      <vt:lpstr>'Hoja1 (4)'!AN_PETRÓLEO_Y_TECNOLOGÍAS_RELACIONADAS</vt:lpstr>
      <vt:lpstr>'Hoja1 (4)'!AN_SISTEMAS</vt:lpstr>
      <vt:lpstr>'Hoja1 (4)'!AN_TECNOLOGÍA_DE_ALIMENTOS</vt:lpstr>
      <vt:lpstr>'Hoja1 (4)'!AN_TECNOLOGÍA_DE_LA_IMAGEN</vt:lpstr>
      <vt:lpstr>'Hoja1 (4)'!AN_TECNOLOGÍA_DE_LA_INFORMACIÓN</vt:lpstr>
      <vt:lpstr>'Hoja1 (4)'!AN_TECNOLOGÍA_DE_LA_MADERA</vt:lpstr>
      <vt:lpstr>'Hoja1 (4)'!AN_TELECOMUNICACIONES</vt:lpstr>
      <vt:lpstr>'Hoja1 (4)'!AN1_TECNOLOGÍA_QUÍMICA</vt:lpstr>
      <vt:lpstr>'Hoja1 (4)'!ANULACIÓN</vt:lpstr>
      <vt:lpstr>ANULACIÓN</vt:lpstr>
      <vt:lpstr>'Hoja1 (4)'!RA_EMPAQUE_Y_DISTRIBUCIÓN_DE_BIENES</vt:lpstr>
      <vt:lpstr>'Hoja1 (4)'!RA_EQUIPO_DOMÉSTICO_Y_COMERCIAL._ENTRETENIMIENTO._DEPORTES</vt:lpstr>
      <vt:lpstr>RA_EQUIPO_DOMÉSTICO_Y_COMERCIAL._ENTRETENIMIENTO._DEPORTES</vt:lpstr>
      <vt:lpstr>'Hoja1 (4)'!RA_FLUÍDOS_Y_COMPONENTES_PARA_USO_GENERAL</vt:lpstr>
      <vt:lpstr>'Hoja1 (4)'!RA_INDUSTRIAS_DE_PINTURA_Y_COLOR</vt:lpstr>
      <vt:lpstr>RA_INDUSTRIAS_DE_PINTURA_Y_COLOR</vt:lpstr>
      <vt:lpstr>'Hoja1 (4)'!RA_INGENIERÍA_CIVIL</vt:lpstr>
      <vt:lpstr>RA_INGENIERÍA_CIVIL</vt:lpstr>
      <vt:lpstr>'Hoja1 (4)'!RA_INGENIERÍA_DE_LA_ENERGÍA_Y_TRANSFERENCIA_DE_CALOR</vt:lpstr>
      <vt:lpstr>'Hoja1 (4)'!RA_INGENIERÍA_ELÉCTRICA</vt:lpstr>
      <vt:lpstr>'Hoja1 (4)'!RA_INGENIERÍA_INDUSTRIAL</vt:lpstr>
      <vt:lpstr>'Hoja1 (4)'!RA_MATERIALES_DE_LA_CONSTRUCCIÓN_Y_EDIFICACIONES</vt:lpstr>
      <vt:lpstr>RA_MATERIALES_DE_LA_CONSTRUCCIÓN_Y_EDIFICACIONES</vt:lpstr>
      <vt:lpstr>'Hoja1 (4)'!RA_METALURGIA</vt:lpstr>
      <vt:lpstr>RA_METALURGIA</vt:lpstr>
      <vt:lpstr>'Hoja1 (4)'!RA_METROLOGÍA_Y_MEDICIONES</vt:lpstr>
      <vt:lpstr>'Hoja1 (4)'!RA_MINERÍA_Y_MINERALES</vt:lpstr>
      <vt:lpstr>'Hoja1 (4)'!RA_TECNOLOGÍA_DE_ALIMENTOS</vt:lpstr>
      <vt:lpstr>'Hoja1 (4)'!RA_TECNOLOGÍA_DEL_CUIDADO_DE_LA_SALUD</vt:lpstr>
      <vt:lpstr>RA_TECNOLOGÍA_DEL_CUIDADO_DE_LA_SALUD</vt:lpstr>
      <vt:lpstr>'Hoja1 (4)'!RA_TECNOLOGÍA_DEL_PAPEL</vt:lpstr>
      <vt:lpstr>RA_TECNOLOGÍA_DEL_PAPEL</vt:lpstr>
      <vt:lpstr>'Hoja1 (4)'!RA_TELECOMUNICACIONES</vt:lpstr>
      <vt:lpstr>'Hoja1 (4)'!REAPROBACIÓN</vt:lpstr>
      <vt:lpstr>Listado!Títulos_a_imprimir</vt:lpstr>
      <vt:lpstr>VALID</vt:lpstr>
      <vt:lpstr>VALIDA</vt:lpstr>
      <vt:lpstr>VALIDAR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ccarrero</dc:creator>
  <cp:lastModifiedBy>Chitiva Urbina Jair Andres</cp:lastModifiedBy>
  <cp:lastPrinted>2023-08-31T19:43:45Z</cp:lastPrinted>
  <dcterms:created xsi:type="dcterms:W3CDTF">2018-02-15T16:17:59Z</dcterms:created>
  <dcterms:modified xsi:type="dcterms:W3CDTF">2024-08-30T22:29:19Z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290872</vt:lpwstr>
  </property>
  <property fmtid="{D5CDD505-2E9C-101B-9397-08002B2CF9AE}" name="NXPowerLiteSettings" pid="3">
    <vt:lpwstr>C7000400038000</vt:lpwstr>
  </property>
  <property fmtid="{D5CDD505-2E9C-101B-9397-08002B2CF9AE}" name="NXPowerLiteVersion" pid="4">
    <vt:lpwstr>S10.2.0</vt:lpwstr>
  </property>
  <property fmtid="{D5CDD505-2E9C-101B-9397-08002B2CF9AE}" name="SV_HIDDEN_GRID_QUERY_LIST_4F35BF76-6C0D-4D9B-82B2-816C12CF3733" pid="5">
    <vt:lpwstr>empty_477D106A-C0D6-4607-AEBD-E2C9D60EA279</vt:lpwstr>
  </property>
  <property fmtid="{D5CDD505-2E9C-101B-9397-08002B2CF9AE}" name="SV_QUERY_LIST_4F35BF76-6C0D-4D9B-82B2-816C12CF3733" pid="6">
    <vt:lpwstr>empty_477D106A-C0D6-4607-AEBD-E2C9D60EA279</vt:lpwstr>
  </property>
</Properties>
</file>